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8985" windowHeight="5880" tabRatio="318" activeTab="2"/>
  </bookViews>
  <sheets>
    <sheet name="Grafice" sheetId="6" r:id="rId1"/>
    <sheet name="Tabel_%" sheetId="1" r:id="rId2"/>
    <sheet name="Tabel_Nr" sheetId="5" r:id="rId3"/>
    <sheet name="Grafic_UCv" sheetId="2" state="hidden" r:id="rId4"/>
    <sheet name="Titulari_%" sheetId="3" r:id="rId5"/>
    <sheet name="Vacante_%" sheetId="4" r:id="rId6"/>
  </sheets>
  <calcPr calcId="145621"/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I15" i="5"/>
  <c r="G40" i="5"/>
  <c r="C14" i="5"/>
  <c r="B7" i="4" l="1"/>
  <c r="C7" i="4"/>
  <c r="D7" i="4"/>
  <c r="E7" i="4"/>
  <c r="B8" i="4"/>
  <c r="C8" i="4"/>
  <c r="D8" i="4"/>
  <c r="E8" i="4"/>
  <c r="B9" i="4"/>
  <c r="C9" i="4"/>
  <c r="D9" i="4"/>
  <c r="E9" i="4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B17" i="4"/>
  <c r="C17" i="4"/>
  <c r="D17" i="4"/>
  <c r="E17" i="4"/>
  <c r="B18" i="4"/>
  <c r="C18" i="4"/>
  <c r="D18" i="4"/>
  <c r="E18" i="4"/>
  <c r="B19" i="4"/>
  <c r="C19" i="4"/>
  <c r="D19" i="4"/>
  <c r="E19" i="4"/>
  <c r="B20" i="4"/>
  <c r="C20" i="4"/>
  <c r="D20" i="4"/>
  <c r="E20" i="4"/>
  <c r="B21" i="4"/>
  <c r="C21" i="4"/>
  <c r="D21" i="4"/>
  <c r="E21" i="4"/>
  <c r="B22" i="4"/>
  <c r="C22" i="4"/>
  <c r="D22" i="4"/>
  <c r="E22" i="4"/>
  <c r="B23" i="4"/>
  <c r="C23" i="4"/>
  <c r="D23" i="4"/>
  <c r="E23" i="4"/>
  <c r="B24" i="4"/>
  <c r="C24" i="4"/>
  <c r="D24" i="4"/>
  <c r="E24" i="4"/>
  <c r="B25" i="4"/>
  <c r="C25" i="4"/>
  <c r="D25" i="4"/>
  <c r="E25" i="4"/>
  <c r="B26" i="4"/>
  <c r="C26" i="4"/>
  <c r="D26" i="4"/>
  <c r="E26" i="4"/>
  <c r="B27" i="4"/>
  <c r="C27" i="4"/>
  <c r="D27" i="4"/>
  <c r="E27" i="4"/>
  <c r="B28" i="4"/>
  <c r="C28" i="4"/>
  <c r="D28" i="4"/>
  <c r="E28" i="4"/>
  <c r="B29" i="4"/>
  <c r="C29" i="4"/>
  <c r="D29" i="4"/>
  <c r="E29" i="4"/>
  <c r="B30" i="4"/>
  <c r="C30" i="4"/>
  <c r="D30" i="4"/>
  <c r="E30" i="4"/>
  <c r="B31" i="4"/>
  <c r="C31" i="4"/>
  <c r="D31" i="4"/>
  <c r="E31" i="4"/>
  <c r="B32" i="4"/>
  <c r="C32" i="4"/>
  <c r="D32" i="4"/>
  <c r="E32" i="4"/>
  <c r="B33" i="4"/>
  <c r="C33" i="4"/>
  <c r="D33" i="4"/>
  <c r="E33" i="4"/>
  <c r="B34" i="4"/>
  <c r="C34" i="4"/>
  <c r="D34" i="4"/>
  <c r="E34" i="4"/>
  <c r="B35" i="4"/>
  <c r="C35" i="4"/>
  <c r="D35" i="4"/>
  <c r="E35" i="4"/>
  <c r="B36" i="4"/>
  <c r="C36" i="4"/>
  <c r="D36" i="4"/>
  <c r="E36" i="4"/>
  <c r="B37" i="4"/>
  <c r="C37" i="4"/>
  <c r="D37" i="4"/>
  <c r="E37" i="4"/>
  <c r="B38" i="4"/>
  <c r="C38" i="4"/>
  <c r="D38" i="4"/>
  <c r="E38" i="4"/>
  <c r="B39" i="4"/>
  <c r="C39" i="4"/>
  <c r="D39" i="4"/>
  <c r="E39" i="4"/>
  <c r="E6" i="4"/>
  <c r="D6" i="4"/>
  <c r="C6" i="4"/>
  <c r="B6" i="4"/>
  <c r="B7" i="3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E6" i="3"/>
  <c r="D6" i="3"/>
  <c r="C6" i="3"/>
  <c r="B6" i="3"/>
  <c r="G8" i="5"/>
  <c r="B9" i="5"/>
  <c r="D9" i="5" s="1"/>
  <c r="C9" i="5"/>
  <c r="E9" i="5"/>
  <c r="G9" i="5"/>
  <c r="H9" i="5"/>
  <c r="I9" i="5"/>
  <c r="J9" i="5"/>
  <c r="K9" i="5"/>
  <c r="L9" i="5"/>
  <c r="B10" i="5"/>
  <c r="C10" i="5"/>
  <c r="E10" i="5"/>
  <c r="G10" i="5"/>
  <c r="H10" i="5"/>
  <c r="I10" i="5"/>
  <c r="J10" i="5"/>
  <c r="K10" i="5"/>
  <c r="L10" i="5"/>
  <c r="B11" i="5"/>
  <c r="C11" i="5"/>
  <c r="E11" i="5"/>
  <c r="G11" i="5"/>
  <c r="H11" i="5"/>
  <c r="I11" i="5"/>
  <c r="J11" i="5"/>
  <c r="K11" i="5"/>
  <c r="L11" i="5"/>
  <c r="B12" i="5"/>
  <c r="C12" i="5"/>
  <c r="E12" i="5"/>
  <c r="G12" i="5"/>
  <c r="H12" i="5"/>
  <c r="I12" i="5"/>
  <c r="J12" i="5"/>
  <c r="K12" i="5"/>
  <c r="L12" i="5"/>
  <c r="B13" i="5"/>
  <c r="C13" i="5"/>
  <c r="E13" i="5"/>
  <c r="G13" i="5"/>
  <c r="H13" i="5"/>
  <c r="I13" i="5"/>
  <c r="J13" i="5"/>
  <c r="K13" i="5"/>
  <c r="L13" i="5"/>
  <c r="B14" i="5"/>
  <c r="E14" i="5"/>
  <c r="G14" i="5"/>
  <c r="H14" i="5"/>
  <c r="I14" i="5"/>
  <c r="J14" i="5"/>
  <c r="K14" i="5"/>
  <c r="L14" i="5"/>
  <c r="B15" i="5"/>
  <c r="C15" i="5"/>
  <c r="E15" i="5"/>
  <c r="G15" i="5"/>
  <c r="H15" i="5"/>
  <c r="J15" i="5"/>
  <c r="K15" i="5"/>
  <c r="L15" i="5"/>
  <c r="B16" i="5"/>
  <c r="C16" i="5"/>
  <c r="D16" i="5" s="1"/>
  <c r="E16" i="5"/>
  <c r="G16" i="5"/>
  <c r="H16" i="5"/>
  <c r="I16" i="5"/>
  <c r="J16" i="5"/>
  <c r="K16" i="5"/>
  <c r="L16" i="5"/>
  <c r="B17" i="5"/>
  <c r="D17" i="5" s="1"/>
  <c r="C17" i="5"/>
  <c r="E17" i="5"/>
  <c r="G17" i="5"/>
  <c r="H17" i="5"/>
  <c r="I17" i="5"/>
  <c r="J17" i="5"/>
  <c r="K17" i="5"/>
  <c r="L17" i="5"/>
  <c r="B18" i="5"/>
  <c r="C18" i="5"/>
  <c r="E18" i="5"/>
  <c r="G18" i="5"/>
  <c r="H18" i="5"/>
  <c r="I18" i="5"/>
  <c r="J18" i="5"/>
  <c r="K18" i="5"/>
  <c r="L18" i="5"/>
  <c r="B19" i="5"/>
  <c r="C19" i="5"/>
  <c r="E19" i="5"/>
  <c r="G19" i="5"/>
  <c r="H19" i="5"/>
  <c r="I19" i="5"/>
  <c r="J19" i="5"/>
  <c r="K19" i="5"/>
  <c r="L19" i="5"/>
  <c r="B20" i="5"/>
  <c r="C20" i="5"/>
  <c r="E20" i="5"/>
  <c r="G20" i="5"/>
  <c r="H20" i="5"/>
  <c r="I20" i="5"/>
  <c r="J20" i="5"/>
  <c r="K20" i="5"/>
  <c r="L20" i="5"/>
  <c r="B21" i="5"/>
  <c r="C21" i="5"/>
  <c r="E21" i="5"/>
  <c r="G21" i="5"/>
  <c r="H21" i="5"/>
  <c r="I21" i="5"/>
  <c r="J21" i="5"/>
  <c r="K21" i="5"/>
  <c r="L21" i="5"/>
  <c r="B22" i="5"/>
  <c r="C22" i="5"/>
  <c r="E22" i="5"/>
  <c r="G22" i="5"/>
  <c r="H22" i="5"/>
  <c r="I22" i="5"/>
  <c r="J22" i="5"/>
  <c r="K22" i="5"/>
  <c r="L22" i="5"/>
  <c r="B23" i="5"/>
  <c r="C23" i="5"/>
  <c r="E23" i="5"/>
  <c r="G23" i="5"/>
  <c r="H23" i="5"/>
  <c r="I23" i="5"/>
  <c r="J23" i="5"/>
  <c r="K23" i="5"/>
  <c r="L23" i="5"/>
  <c r="B24" i="5"/>
  <c r="C24" i="5"/>
  <c r="D24" i="5" s="1"/>
  <c r="E24" i="5"/>
  <c r="G24" i="5"/>
  <c r="H24" i="5"/>
  <c r="I24" i="5"/>
  <c r="J24" i="5"/>
  <c r="K24" i="5"/>
  <c r="L24" i="5"/>
  <c r="B25" i="5"/>
  <c r="C25" i="5"/>
  <c r="E25" i="5"/>
  <c r="G25" i="5"/>
  <c r="H25" i="5"/>
  <c r="I25" i="5"/>
  <c r="J25" i="5"/>
  <c r="K25" i="5"/>
  <c r="L25" i="5"/>
  <c r="B26" i="5"/>
  <c r="C26" i="5"/>
  <c r="E26" i="5"/>
  <c r="G26" i="5"/>
  <c r="H26" i="5"/>
  <c r="I26" i="5"/>
  <c r="J26" i="5"/>
  <c r="K26" i="5"/>
  <c r="L26" i="5"/>
  <c r="B27" i="5"/>
  <c r="C27" i="5"/>
  <c r="E27" i="5"/>
  <c r="G27" i="5"/>
  <c r="H27" i="5"/>
  <c r="I27" i="5"/>
  <c r="J27" i="5"/>
  <c r="K27" i="5"/>
  <c r="L27" i="5"/>
  <c r="B28" i="5"/>
  <c r="C28" i="5"/>
  <c r="E28" i="5"/>
  <c r="G28" i="5"/>
  <c r="H28" i="5"/>
  <c r="I28" i="5"/>
  <c r="J28" i="5"/>
  <c r="K28" i="5"/>
  <c r="L28" i="5"/>
  <c r="B29" i="5"/>
  <c r="C29" i="5"/>
  <c r="E29" i="5"/>
  <c r="G29" i="5"/>
  <c r="H29" i="5"/>
  <c r="I29" i="5"/>
  <c r="J29" i="5"/>
  <c r="K29" i="5"/>
  <c r="L29" i="5"/>
  <c r="B30" i="5"/>
  <c r="C30" i="5"/>
  <c r="E30" i="5"/>
  <c r="G30" i="5"/>
  <c r="H30" i="5"/>
  <c r="I30" i="5"/>
  <c r="J30" i="5"/>
  <c r="K30" i="5"/>
  <c r="L30" i="5"/>
  <c r="B31" i="5"/>
  <c r="C31" i="5"/>
  <c r="E31" i="5"/>
  <c r="G31" i="5"/>
  <c r="H31" i="5"/>
  <c r="I31" i="5"/>
  <c r="J31" i="5"/>
  <c r="K31" i="5"/>
  <c r="L31" i="5"/>
  <c r="B32" i="5"/>
  <c r="D32" i="5" s="1"/>
  <c r="C32" i="5"/>
  <c r="E32" i="5"/>
  <c r="G32" i="5"/>
  <c r="H32" i="5"/>
  <c r="I32" i="5"/>
  <c r="J32" i="5"/>
  <c r="K32" i="5"/>
  <c r="L32" i="5"/>
  <c r="B33" i="5"/>
  <c r="C33" i="5"/>
  <c r="E33" i="5"/>
  <c r="G33" i="5"/>
  <c r="H33" i="5"/>
  <c r="I33" i="5"/>
  <c r="J33" i="5"/>
  <c r="K33" i="5"/>
  <c r="L33" i="5"/>
  <c r="B34" i="5"/>
  <c r="C34" i="5"/>
  <c r="E34" i="5"/>
  <c r="G34" i="5"/>
  <c r="H34" i="5"/>
  <c r="I34" i="5"/>
  <c r="J34" i="5"/>
  <c r="K34" i="5"/>
  <c r="L34" i="5"/>
  <c r="B35" i="5"/>
  <c r="C35" i="5"/>
  <c r="E35" i="5"/>
  <c r="G35" i="5"/>
  <c r="H35" i="5"/>
  <c r="I35" i="5"/>
  <c r="J35" i="5"/>
  <c r="K35" i="5"/>
  <c r="L35" i="5"/>
  <c r="B36" i="5"/>
  <c r="D36" i="5" s="1"/>
  <c r="C36" i="5"/>
  <c r="E36" i="5"/>
  <c r="G36" i="5"/>
  <c r="H36" i="5"/>
  <c r="I36" i="5"/>
  <c r="J36" i="5"/>
  <c r="K36" i="5"/>
  <c r="L36" i="5"/>
  <c r="B37" i="5"/>
  <c r="C37" i="5"/>
  <c r="E37" i="5"/>
  <c r="G37" i="5"/>
  <c r="H37" i="5"/>
  <c r="I37" i="5"/>
  <c r="J37" i="5"/>
  <c r="K37" i="5"/>
  <c r="L37" i="5"/>
  <c r="B38" i="5"/>
  <c r="C38" i="5"/>
  <c r="E38" i="5"/>
  <c r="G38" i="5"/>
  <c r="H38" i="5"/>
  <c r="I38" i="5"/>
  <c r="J38" i="5"/>
  <c r="K38" i="5"/>
  <c r="L38" i="5"/>
  <c r="B39" i="5"/>
  <c r="C39" i="5"/>
  <c r="E39" i="5"/>
  <c r="G39" i="5"/>
  <c r="H39" i="5"/>
  <c r="I39" i="5"/>
  <c r="J39" i="5"/>
  <c r="K39" i="5"/>
  <c r="L39" i="5"/>
  <c r="B40" i="5"/>
  <c r="C40" i="5"/>
  <c r="E40" i="5"/>
  <c r="H40" i="5"/>
  <c r="I40" i="5"/>
  <c r="J40" i="5"/>
  <c r="K40" i="5"/>
  <c r="L40" i="5"/>
  <c r="B41" i="5"/>
  <c r="C41" i="5"/>
  <c r="E41" i="5"/>
  <c r="G41" i="5"/>
  <c r="H41" i="5"/>
  <c r="I41" i="5"/>
  <c r="J41" i="5"/>
  <c r="K41" i="5"/>
  <c r="L41" i="5"/>
  <c r="B8" i="5"/>
  <c r="D38" i="5" l="1"/>
  <c r="D37" i="5"/>
  <c r="D34" i="5"/>
  <c r="D33" i="5"/>
  <c r="D29" i="5"/>
  <c r="D25" i="5"/>
  <c r="D23" i="5"/>
  <c r="D19" i="5"/>
  <c r="D13" i="5"/>
  <c r="D41" i="5"/>
  <c r="D40" i="5"/>
  <c r="D30" i="5"/>
  <c r="D26" i="5"/>
  <c r="D39" i="5"/>
  <c r="D31" i="5"/>
  <c r="D27" i="5"/>
  <c r="D21" i="5"/>
  <c r="D28" i="5"/>
  <c r="D35" i="5"/>
  <c r="D22" i="5"/>
  <c r="D20" i="5"/>
  <c r="D12" i="5"/>
  <c r="D10" i="5"/>
  <c r="D15" i="5"/>
  <c r="D14" i="5"/>
  <c r="D18" i="5"/>
  <c r="D11" i="5"/>
  <c r="L8" i="5" l="1"/>
  <c r="K8" i="5"/>
  <c r="J8" i="5"/>
  <c r="I8" i="5"/>
  <c r="H8" i="5"/>
  <c r="F8" i="5"/>
  <c r="E8" i="5"/>
  <c r="C8" i="5"/>
  <c r="D8" i="5" s="1"/>
  <c r="B42" i="5"/>
  <c r="G42" i="5" l="1"/>
  <c r="K42" i="5"/>
  <c r="F42" i="5"/>
  <c r="J42" i="5"/>
  <c r="H42" i="5"/>
  <c r="L42" i="5"/>
  <c r="I42" i="5"/>
  <c r="E42" i="5"/>
  <c r="C42" i="5"/>
  <c r="D42" i="5" s="1"/>
  <c r="E19" i="2"/>
  <c r="E18" i="2"/>
  <c r="D19" i="2"/>
  <c r="D18" i="2"/>
  <c r="C19" i="2"/>
  <c r="C18" i="2"/>
  <c r="B19" i="2"/>
  <c r="B18" i="2"/>
  <c r="E6" i="2"/>
  <c r="E5" i="2"/>
  <c r="D6" i="2"/>
  <c r="D5" i="2"/>
  <c r="C6" i="2"/>
  <c r="C5" i="2"/>
  <c r="B6" i="2"/>
  <c r="B5" i="2"/>
  <c r="C13" i="2"/>
  <c r="C12" i="2"/>
  <c r="C11" i="2"/>
  <c r="C10" i="2"/>
  <c r="B13" i="2"/>
  <c r="B12" i="2"/>
  <c r="B11" i="2"/>
  <c r="B10" i="2"/>
  <c r="F5" i="2" l="1"/>
  <c r="F19" i="2"/>
  <c r="C20" i="2"/>
  <c r="E20" i="2"/>
  <c r="B20" i="2"/>
  <c r="D20" i="2"/>
  <c r="F18" i="2"/>
  <c r="F6" i="2"/>
  <c r="B7" i="2"/>
  <c r="C7" i="2"/>
  <c r="D7" i="2"/>
  <c r="E7" i="2"/>
  <c r="B44" i="1"/>
  <c r="E44" i="1" s="1"/>
  <c r="C44" i="1" l="1"/>
  <c r="F20" i="2"/>
  <c r="J44" i="1"/>
  <c r="G44" i="1"/>
  <c r="H44" i="1"/>
  <c r="K44" i="1"/>
  <c r="F44" i="1"/>
  <c r="D44" i="1"/>
  <c r="I44" i="1"/>
  <c r="F7" i="2"/>
</calcChain>
</file>

<file path=xl/sharedStrings.xml><?xml version="1.0" encoding="utf-8"?>
<sst xmlns="http://schemas.openxmlformats.org/spreadsheetml/2006/main" count="613" uniqueCount="166">
  <si>
    <t>UNIVERSITATEA DIN CRAIOVA</t>
  </si>
  <si>
    <t>Nr.total posturi</t>
  </si>
  <si>
    <t>TOTAL</t>
  </si>
  <si>
    <t>Posturi incarcate sub minimul legal</t>
  </si>
  <si>
    <t>Dep.</t>
  </si>
  <si>
    <t>Nume Departament</t>
  </si>
  <si>
    <t>Facultatea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</si>
  <si>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</si>
  <si>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</si>
  <si>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</si>
  <si>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</si>
  <si>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</si>
  <si>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</si>
  <si>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</si>
  <si>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</si>
  <si>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</si>
  <si>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</si>
  <si>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</si>
  <si>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</si>
  <si>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</si>
  <si>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</si>
  <si>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</si>
  <si>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</si>
  <si>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</si>
  <si>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</si>
  <si>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</si>
  <si>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</si>
  <si>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</si>
  <si>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</si>
  <si>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</si>
  <si>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</si>
  <si>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</si>
  <si>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</si>
  <si>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</si>
  <si>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</si>
  <si>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</si>
  <si>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</si>
  <si>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</si>
  <si>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</si>
  <si>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</si>
  <si>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</si>
  <si>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titulari</t>
  </si>
  <si>
    <t>vacant</t>
  </si>
  <si>
    <t>asist.</t>
  </si>
  <si>
    <t>profesor</t>
  </si>
  <si>
    <t>conferentiar</t>
  </si>
  <si>
    <t>sef lucrari / lector</t>
  </si>
  <si>
    <t>Corect DA/NU  ?</t>
  </si>
  <si>
    <t>DA</t>
  </si>
  <si>
    <t>NU</t>
  </si>
  <si>
    <t>ANALIZA STATELOR DE FUNCTII ALE DEPARTAMENTELOR UNIVERSITATII DIN CRAIOVA</t>
  </si>
  <si>
    <t>Inginerie Electrica</t>
  </si>
  <si>
    <t>Inginerie Electrica, Energetica si Aerospatiala</t>
  </si>
  <si>
    <t>Sociologie, Filosofie, Ştiinţe Politice şi Jurnalism</t>
  </si>
  <si>
    <t>Departamentul de Mecanică Aplicată și Construcții</t>
  </si>
  <si>
    <t>Departamentul de Autovehicule, Transporturi și Inginerie Industrială</t>
  </si>
  <si>
    <t>Departamentul de Automatică, Electronică și Mecatronică</t>
  </si>
  <si>
    <t>Departamentul de Calculatoare și Tehnologia Informației</t>
  </si>
  <si>
    <t>Departamentul de Electromecanică, Mediu și Informatică Industrială</t>
  </si>
  <si>
    <t>Departamentul de Economie, Contabilitate și Afaceri Internaționale</t>
  </si>
  <si>
    <t>Departamentul de Statistică și Informatică Economică</t>
  </si>
  <si>
    <t>Departamentul de Teologie</t>
  </si>
  <si>
    <t>Departamentul de Istorie și Relații Internaționale</t>
  </si>
  <si>
    <t>Departamentul de Geografie</t>
  </si>
  <si>
    <t>Departamentul de Arte</t>
  </si>
  <si>
    <t>Departamentul de Limbi Romanice și Comunicare</t>
  </si>
  <si>
    <t>Departamentul de Studii Anglo-Americane și Germane</t>
  </si>
  <si>
    <t>Departamentul de Limba, Literatura Română și Filologie Clasică</t>
  </si>
  <si>
    <t>Departamentul de Ingineria și Managementul Sistemelor Tehnologice</t>
  </si>
  <si>
    <t>Departamentul de Kinetoterapie și Medicină Sportivă</t>
  </si>
  <si>
    <t>Departamentul de Teorie și Metodica Activităților Motrice</t>
  </si>
  <si>
    <t>Departamentul de Chimie</t>
  </si>
  <si>
    <t>Adi</t>
  </si>
  <si>
    <t>Stiinte Exacte</t>
  </si>
  <si>
    <t>Departamentul de Informatica</t>
  </si>
  <si>
    <t>Departamentul de Fizica</t>
  </si>
  <si>
    <t>Departamentul de Matematica</t>
  </si>
  <si>
    <t>Alin</t>
  </si>
  <si>
    <t>Modificat Adi cf. ultimului fisier trimis (13/07 ora 15:00)</t>
  </si>
  <si>
    <t>39 (lect V 8.5)</t>
  </si>
  <si>
    <t>Departamentul de Stiinte ale Educatiei</t>
  </si>
  <si>
    <t>Departamentul de Drept privat</t>
  </si>
  <si>
    <t>Departamentul de Drept public si Stiinte Administrative</t>
  </si>
  <si>
    <t>Departamentul de Management, Marketing si Administrarea Afacerilor</t>
  </si>
  <si>
    <t>Departamentul de Finante, Banci si Analiza Economica</t>
  </si>
  <si>
    <t>Departamentul de Horticultura si Stiinta Alimentului</t>
  </si>
  <si>
    <t>Agricultura si Horticultura</t>
  </si>
  <si>
    <t>Departamentul de Biologie si Ingineria Mediului</t>
  </si>
  <si>
    <t>Departamentul Masuratori terestre, Managementi, Mecanizare</t>
  </si>
  <si>
    <t>Departamentul Tehnologii Agricole si Silvice</t>
  </si>
  <si>
    <t>Automatica, Calculatoare si Electronica</t>
  </si>
  <si>
    <t>Mecanica</t>
  </si>
  <si>
    <t>Economie si Administrarea Afacerilor</t>
  </si>
  <si>
    <t>Drept</t>
  </si>
  <si>
    <t>Departamentul de Matematici Aplicate</t>
  </si>
  <si>
    <t>Departamentul de Limbi Moderne Aplicate</t>
  </si>
  <si>
    <t>Educatie fizica si Sport</t>
  </si>
  <si>
    <t>Litere</t>
  </si>
  <si>
    <t>Stiinte sociale</t>
  </si>
  <si>
    <t>Teologie si Stiinte ale Educatei</t>
  </si>
  <si>
    <t>Profesor</t>
  </si>
  <si>
    <t>Conferentiar</t>
  </si>
  <si>
    <t>Asistent</t>
  </si>
  <si>
    <t>Sef lucrari/Lector</t>
  </si>
  <si>
    <t>Titulari</t>
  </si>
  <si>
    <t>Vacante</t>
  </si>
  <si>
    <t>Total</t>
  </si>
  <si>
    <t>Nr.posturi</t>
  </si>
  <si>
    <t>Departament</t>
  </si>
  <si>
    <t>asistent</t>
  </si>
  <si>
    <t>conf. titulari</t>
  </si>
  <si>
    <t>conf. vacant</t>
  </si>
  <si>
    <t>prof. titulari</t>
  </si>
  <si>
    <t>prof. vacant</t>
  </si>
  <si>
    <t>S.L./lect. titulari</t>
  </si>
  <si>
    <t>S.L./lect.vacant</t>
  </si>
  <si>
    <t>asist. titulari</t>
  </si>
  <si>
    <t>asist. vacant</t>
  </si>
  <si>
    <t>Nr. posturi</t>
  </si>
  <si>
    <t>Grad de ocupare %</t>
  </si>
  <si>
    <t>% titulari</t>
  </si>
  <si>
    <t>34 (conf 7.75)</t>
  </si>
  <si>
    <t xml:space="preserve">46(Asv 7,50) </t>
  </si>
  <si>
    <t>Departamentul</t>
  </si>
  <si>
    <t>Chimie</t>
  </si>
  <si>
    <t>Fizica</t>
  </si>
  <si>
    <t>Informatica</t>
  </si>
  <si>
    <t>Matematica</t>
  </si>
  <si>
    <t>Teorie și Metodica Activităților Motrice</t>
  </si>
  <si>
    <t>Kinetoterapie și Medicină Sportivă</t>
  </si>
  <si>
    <t>Limba, Literatura Română și Filologie Clasică</t>
  </si>
  <si>
    <t>Studii Anglo-Americane și Germane</t>
  </si>
  <si>
    <t>Limbi Romanice și Comunicare</t>
  </si>
  <si>
    <t>Arte</t>
  </si>
  <si>
    <t>Geografie</t>
  </si>
  <si>
    <t>Filosofie, Ştiinţe Politice şi Jurnalism</t>
  </si>
  <si>
    <t>Istorie și Relații Internaționale</t>
  </si>
  <si>
    <t>Stiinte ale Educatiei</t>
  </si>
  <si>
    <t>Teologie</t>
  </si>
  <si>
    <t>Drept privat</t>
  </si>
  <si>
    <t>Drept public si Stiinte Administrative</t>
  </si>
  <si>
    <t>Management, Marketing si Administrarea Afacerilor</t>
  </si>
  <si>
    <t>Statistică și Informatică Economică</t>
  </si>
  <si>
    <t>Economie, Contabilitate și Afaceri Internaționale</t>
  </si>
  <si>
    <t>Finante, Banci si Analiza Economica</t>
  </si>
  <si>
    <t>Autovehicule, Transporturi și Inginerie Industrială</t>
  </si>
  <si>
    <t>Mecanică Aplicată și Construcții</t>
  </si>
  <si>
    <t>Ingineria și Managementul Sistemelor Tehnologice</t>
  </si>
  <si>
    <t>Electromecanică, Mediu și Informatică Industrială</t>
  </si>
  <si>
    <t>Calculatoare și Tehnologia Informației</t>
  </si>
  <si>
    <t>Automatică, Electronică și Mecatronică</t>
  </si>
  <si>
    <t>Horticultura si Stiinta Alimentului</t>
  </si>
  <si>
    <t>Biologie si Ingineria Mediului</t>
  </si>
  <si>
    <t>Masuratori terestre, Managementi, Mecanizare</t>
  </si>
  <si>
    <t>Tehnologii Agricole si Silvice</t>
  </si>
  <si>
    <t>Matematici Aplicate</t>
  </si>
  <si>
    <t>Limbi Moderne Aplicate</t>
  </si>
  <si>
    <t>Posturi de baza</t>
  </si>
  <si>
    <t>Posturi vacante</t>
  </si>
  <si>
    <t>Gradul de ocupare a pozitiilor din statele de functii ale departamentelor Ucv</t>
  </si>
  <si>
    <t>Distributia pe grade didactice a posturilor de baza si vacante la nivelul Ucv</t>
  </si>
  <si>
    <t>17(lect 7.00) 20(Lect 9.00) 30(AsT 7.00) 31(As 10.00)</t>
  </si>
  <si>
    <t>prof.</t>
  </si>
  <si>
    <t>conf.</t>
  </si>
  <si>
    <t>Nr. de posturi de baza si vacante la departamentele UCv - distributia pe grade didactice</t>
  </si>
  <si>
    <t>Structura (%) pe grade didactice a statelor de functii ale departamentelor UCv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</si>
</sst>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lei&quot;_-;\-* #,##0.00\ &quot;lei&quot;_-;_-* &quot;-&quot;??\ &quot;lei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0E0D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2" fontId="0" fillId="5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7" fillId="0" borderId="0" xfId="0" applyFont="1"/>
    <xf numFmtId="2" fontId="8" fillId="2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7" xfId="0" applyFont="1" applyBorder="1"/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0" xfId="0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8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2" fontId="0" fillId="0" borderId="1" xfId="0" applyNumberFormat="1" applyFont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0" borderId="0" xfId="0" applyNumberFormat="1"/>
    <xf numFmtId="2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44" fontId="3" fillId="6" borderId="4" xfId="1" applyFont="1" applyFill="1" applyBorder="1" applyAlignment="1">
      <alignment horizontal="center" wrapText="1"/>
    </xf>
    <xf numFmtId="44" fontId="3" fillId="6" borderId="6" xfId="1" applyFont="1" applyFill="1" applyBorder="1" applyAlignment="1">
      <alignment horizontal="center" wrapText="1"/>
    </xf>
    <xf numFmtId="44" fontId="3" fillId="6" borderId="5" xfId="1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1C064"/>
      <color rgb="FF8CAF47"/>
      <color rgb="FFF0E0D0"/>
      <color rgb="FFFFE1FF"/>
      <color rgb="FFCCFFCC"/>
      <color rgb="FFFFFFCC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386942021579288E-2"/>
          <c:y val="6.8675368345585144E-2"/>
          <c:w val="0.93745074911633708"/>
          <c:h val="0.6888085577062167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'Tabel_%'!$C$7</c:f>
              <c:strCache>
                <c:ptCount val="1"/>
                <c:pt idx="0">
                  <c:v>% titulari</c:v>
                </c:pt>
              </c:strCache>
            </c:strRef>
          </c:tx>
          <c:invertIfNegative val="0"/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'Tabel_%'!$A$10:$A$44</c:f>
              <c:strCache>
                <c:ptCount val="35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  <c:pt idx="34">
                  <c:v>TOTAL</c:v>
                </c:pt>
              </c:strCache>
            </c:strRef>
          </c:cat>
          <c:val>
            <c:numRef>
              <c:f>'Tabel_%'!$C$10:$C$44</c:f>
              <c:numCache>
                <c:formatCode>0.00</c:formatCode>
                <c:ptCount val="35"/>
                <c:pt idx="0">
                  <c:v>73.529411764705884</c:v>
                </c:pt>
                <c:pt idx="1">
                  <c:v>67.741935483870961</c:v>
                </c:pt>
                <c:pt idx="2">
                  <c:v>63.89</c:v>
                </c:pt>
                <c:pt idx="3">
                  <c:v>75</c:v>
                </c:pt>
                <c:pt idx="4">
                  <c:v>46.153846153846153</c:v>
                </c:pt>
                <c:pt idx="5">
                  <c:v>65</c:v>
                </c:pt>
                <c:pt idx="6">
                  <c:v>72.92</c:v>
                </c:pt>
                <c:pt idx="7">
                  <c:v>65.849999999999994</c:v>
                </c:pt>
                <c:pt idx="8">
                  <c:v>67.349999999999994</c:v>
                </c:pt>
                <c:pt idx="9">
                  <c:v>47.726594792687607</c:v>
                </c:pt>
                <c:pt idx="10">
                  <c:v>60.87</c:v>
                </c:pt>
                <c:pt idx="11">
                  <c:v>58.82352941176471</c:v>
                </c:pt>
                <c:pt idx="12">
                  <c:v>68.42</c:v>
                </c:pt>
                <c:pt idx="14">
                  <c:v>54.54545454545454</c:v>
                </c:pt>
                <c:pt idx="15">
                  <c:v>72</c:v>
                </c:pt>
                <c:pt idx="16">
                  <c:v>67.209999999999994</c:v>
                </c:pt>
                <c:pt idx="17">
                  <c:v>50</c:v>
                </c:pt>
                <c:pt idx="18">
                  <c:v>63.636363636363626</c:v>
                </c:pt>
                <c:pt idx="19">
                  <c:v>58.461538461538467</c:v>
                </c:pt>
                <c:pt idx="20">
                  <c:v>61.82</c:v>
                </c:pt>
                <c:pt idx="21">
                  <c:v>77.551020408163268</c:v>
                </c:pt>
                <c:pt idx="22">
                  <c:v>78.571428571428569</c:v>
                </c:pt>
                <c:pt idx="23">
                  <c:v>48.96</c:v>
                </c:pt>
                <c:pt idx="24">
                  <c:v>60.61</c:v>
                </c:pt>
                <c:pt idx="25">
                  <c:v>59.574468085106382</c:v>
                </c:pt>
                <c:pt idx="26">
                  <c:v>59.183673469387756</c:v>
                </c:pt>
                <c:pt idx="27">
                  <c:v>55.000000000000007</c:v>
                </c:pt>
                <c:pt idx="28">
                  <c:v>62.5</c:v>
                </c:pt>
                <c:pt idx="29">
                  <c:v>70.97</c:v>
                </c:pt>
                <c:pt idx="30">
                  <c:v>59.56</c:v>
                </c:pt>
                <c:pt idx="31">
                  <c:v>59.46</c:v>
                </c:pt>
                <c:pt idx="32">
                  <c:v>73.73</c:v>
                </c:pt>
                <c:pt idx="33">
                  <c:v>92.86</c:v>
                </c:pt>
                <c:pt idx="34">
                  <c:v>62.966919288635104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587392"/>
        <c:axId val="144340608"/>
        <c:axId val="0"/>
      </c:bar3DChart>
      <c:catAx>
        <c:axId val="142587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4340608"/>
        <c:crosses val="autoZero"/>
        <c:auto val="1"/>
        <c:lblAlgn val="ctr"/>
        <c:lblOffset val="100"/>
        <c:noMultiLvlLbl val="0"/>
      </c:catAx>
      <c:valAx>
        <c:axId val="1443406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258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10"/>
          <c:order val="0"/>
          <c:tx>
            <c:strRef>
              <c:f>Tabel_Nr!$L$7</c:f>
              <c:strCache>
                <c:ptCount val="1"/>
                <c:pt idx="0">
                  <c:v>asist. vacant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Tabel_Nr!$L$8:$L$41</c:f>
              <c:numCache>
                <c:formatCode>0</c:formatCode>
                <c:ptCount val="34"/>
                <c:pt idx="0">
                  <c:v>0</c:v>
                </c:pt>
                <c:pt idx="1">
                  <c:v>1.0000000000000002</c:v>
                </c:pt>
                <c:pt idx="2">
                  <c:v>2.0015999999999998</c:v>
                </c:pt>
                <c:pt idx="3">
                  <c:v>0</c:v>
                </c:pt>
                <c:pt idx="4">
                  <c:v>9.9999999999999982</c:v>
                </c:pt>
                <c:pt idx="5">
                  <c:v>1</c:v>
                </c:pt>
                <c:pt idx="6">
                  <c:v>0</c:v>
                </c:pt>
                <c:pt idx="7">
                  <c:v>1.0004</c:v>
                </c:pt>
                <c:pt idx="8">
                  <c:v>0</c:v>
                </c:pt>
                <c:pt idx="9">
                  <c:v>3.9999999999999996</c:v>
                </c:pt>
                <c:pt idx="10">
                  <c:v>4.1736000000000004</c:v>
                </c:pt>
                <c:pt idx="11">
                  <c:v>0</c:v>
                </c:pt>
                <c:pt idx="12">
                  <c:v>1.3149999999999999</c:v>
                </c:pt>
                <c:pt idx="13">
                  <c:v>0</c:v>
                </c:pt>
                <c:pt idx="14">
                  <c:v>0</c:v>
                </c:pt>
                <c:pt idx="15">
                  <c:v>5.0007999999999999</c:v>
                </c:pt>
                <c:pt idx="16">
                  <c:v>8.9975000000000005</c:v>
                </c:pt>
                <c:pt idx="17">
                  <c:v>1.9997999999999998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2.0022000000000002</c:v>
                </c:pt>
                <c:pt idx="24">
                  <c:v>1.9997999999999998</c:v>
                </c:pt>
                <c:pt idx="25">
                  <c:v>8.9999999999999982</c:v>
                </c:pt>
                <c:pt idx="26">
                  <c:v>4</c:v>
                </c:pt>
                <c:pt idx="27">
                  <c:v>4.9999999999999982</c:v>
                </c:pt>
                <c:pt idx="28">
                  <c:v>2.085</c:v>
                </c:pt>
                <c:pt idx="29">
                  <c:v>1.806</c:v>
                </c:pt>
                <c:pt idx="30">
                  <c:v>2.0017</c:v>
                </c:pt>
                <c:pt idx="31">
                  <c:v>3.0007000000000001</c:v>
                </c:pt>
                <c:pt idx="32">
                  <c:v>3.0030000000000001</c:v>
                </c:pt>
                <c:pt idx="33">
                  <c:v>0</c:v>
                </c:pt>
              </c:numCache>
            </c:numRef>
          </c:val>
        </c:ser>
        <c:ser>
          <c:idx val="8"/>
          <c:order val="1"/>
          <c:tx>
            <c:strRef>
              <c:f>Tabel_Nr!$J$7</c:f>
              <c:strCache>
                <c:ptCount val="1"/>
                <c:pt idx="0">
                  <c:v>S.L./lect.vacant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Tabel_Nr!$J$8:$J$41</c:f>
              <c:numCache>
                <c:formatCode>0</c:formatCode>
                <c:ptCount val="34"/>
                <c:pt idx="0">
                  <c:v>5.0000000000000009</c:v>
                </c:pt>
                <c:pt idx="1">
                  <c:v>5.0000000000000009</c:v>
                </c:pt>
                <c:pt idx="2">
                  <c:v>2.9988000000000001</c:v>
                </c:pt>
                <c:pt idx="3">
                  <c:v>1.0007999999999999</c:v>
                </c:pt>
                <c:pt idx="4">
                  <c:v>11</c:v>
                </c:pt>
                <c:pt idx="5">
                  <c:v>3</c:v>
                </c:pt>
                <c:pt idx="6">
                  <c:v>13.672499999999999</c:v>
                </c:pt>
                <c:pt idx="7">
                  <c:v>6.9987000000000004</c:v>
                </c:pt>
                <c:pt idx="8">
                  <c:v>9.0013000000000005</c:v>
                </c:pt>
                <c:pt idx="9">
                  <c:v>7.0006250000000003</c:v>
                </c:pt>
                <c:pt idx="10">
                  <c:v>2.0879999999999996</c:v>
                </c:pt>
                <c:pt idx="11">
                  <c:v>10.000000000000002</c:v>
                </c:pt>
                <c:pt idx="12">
                  <c:v>6.58</c:v>
                </c:pt>
                <c:pt idx="13">
                  <c:v>0</c:v>
                </c:pt>
                <c:pt idx="14">
                  <c:v>8.9999999999999982</c:v>
                </c:pt>
                <c:pt idx="15">
                  <c:v>5.9976000000000003</c:v>
                </c:pt>
                <c:pt idx="16">
                  <c:v>7.0027999999999997</c:v>
                </c:pt>
                <c:pt idx="17">
                  <c:v>5.0028000000000006</c:v>
                </c:pt>
                <c:pt idx="18">
                  <c:v>4</c:v>
                </c:pt>
                <c:pt idx="19">
                  <c:v>15</c:v>
                </c:pt>
                <c:pt idx="20">
                  <c:v>7.996999999999999</c:v>
                </c:pt>
                <c:pt idx="21">
                  <c:v>9.0000000000000018</c:v>
                </c:pt>
                <c:pt idx="22">
                  <c:v>8</c:v>
                </c:pt>
                <c:pt idx="23">
                  <c:v>16.9999</c:v>
                </c:pt>
                <c:pt idx="24">
                  <c:v>7.0026000000000002</c:v>
                </c:pt>
                <c:pt idx="25">
                  <c:v>8.9999999999999982</c:v>
                </c:pt>
                <c:pt idx="26">
                  <c:v>8</c:v>
                </c:pt>
                <c:pt idx="27">
                  <c:v>9</c:v>
                </c:pt>
                <c:pt idx="28">
                  <c:v>5.21</c:v>
                </c:pt>
                <c:pt idx="29">
                  <c:v>3.6120000000000001</c:v>
                </c:pt>
                <c:pt idx="30">
                  <c:v>11.954700000000001</c:v>
                </c:pt>
                <c:pt idx="31">
                  <c:v>11.0001</c:v>
                </c:pt>
                <c:pt idx="32">
                  <c:v>3.0030000000000001</c:v>
                </c:pt>
                <c:pt idx="33">
                  <c:v>1.9991999999999999</c:v>
                </c:pt>
              </c:numCache>
            </c:numRef>
          </c:val>
        </c:ser>
        <c:ser>
          <c:idx val="6"/>
          <c:order val="2"/>
          <c:tx>
            <c:strRef>
              <c:f>Tabel_Nr!$H$7</c:f>
              <c:strCache>
                <c:ptCount val="1"/>
                <c:pt idx="0">
                  <c:v>conf. vacant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Tabel_Nr!$H$8:$H$41</c:f>
              <c:numCache>
                <c:formatCode>0</c:formatCode>
                <c:ptCount val="34"/>
                <c:pt idx="0">
                  <c:v>1.9999999999999998</c:v>
                </c:pt>
                <c:pt idx="1">
                  <c:v>2.0000000000000004</c:v>
                </c:pt>
                <c:pt idx="2">
                  <c:v>5.0004</c:v>
                </c:pt>
                <c:pt idx="3">
                  <c:v>3</c:v>
                </c:pt>
                <c:pt idx="4">
                  <c:v>8</c:v>
                </c:pt>
                <c:pt idx="5">
                  <c:v>5</c:v>
                </c:pt>
                <c:pt idx="6">
                  <c:v>4.5575000000000001</c:v>
                </c:pt>
                <c:pt idx="7">
                  <c:v>6.0023999999999997</c:v>
                </c:pt>
                <c:pt idx="8">
                  <c:v>2.9988000000000001</c:v>
                </c:pt>
                <c:pt idx="9">
                  <c:v>9.0000000000000018</c:v>
                </c:pt>
                <c:pt idx="10">
                  <c:v>3.1295999999999999</c:v>
                </c:pt>
                <c:pt idx="11">
                  <c:v>7.0000000000000027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1.0024000000000002</c:v>
                </c:pt>
                <c:pt idx="16">
                  <c:v>3.0011999999999999</c:v>
                </c:pt>
                <c:pt idx="17">
                  <c:v>25.000800000000005</c:v>
                </c:pt>
                <c:pt idx="18">
                  <c:v>7</c:v>
                </c:pt>
                <c:pt idx="19">
                  <c:v>10</c:v>
                </c:pt>
                <c:pt idx="20">
                  <c:v>13.002000000000001</c:v>
                </c:pt>
                <c:pt idx="21">
                  <c:v>1</c:v>
                </c:pt>
                <c:pt idx="22">
                  <c:v>1</c:v>
                </c:pt>
                <c:pt idx="23">
                  <c:v>3.9996999999999998</c:v>
                </c:pt>
                <c:pt idx="24">
                  <c:v>15.001800000000001</c:v>
                </c:pt>
                <c:pt idx="25">
                  <c:v>1</c:v>
                </c:pt>
                <c:pt idx="26">
                  <c:v>8</c:v>
                </c:pt>
                <c:pt idx="27">
                  <c:v>13</c:v>
                </c:pt>
                <c:pt idx="28">
                  <c:v>11.46</c:v>
                </c:pt>
                <c:pt idx="29">
                  <c:v>2.7103999999999995</c:v>
                </c:pt>
                <c:pt idx="30">
                  <c:v>1.0026999999999999</c:v>
                </c:pt>
                <c:pt idx="31">
                  <c:v>0.99900000000000011</c:v>
                </c:pt>
                <c:pt idx="32">
                  <c:v>3.0030000000000001</c:v>
                </c:pt>
                <c:pt idx="33">
                  <c:v>0</c:v>
                </c:pt>
              </c:numCache>
            </c:numRef>
          </c:val>
        </c:ser>
        <c:ser>
          <c:idx val="4"/>
          <c:order val="3"/>
          <c:tx>
            <c:strRef>
              <c:f>Tabel_Nr!$F$7</c:f>
              <c:strCache>
                <c:ptCount val="1"/>
                <c:pt idx="0">
                  <c:v>prof. vacant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Tabel_Nr!$F$8:$F$41</c:f>
              <c:numCache>
                <c:formatCode>0</c:formatCode>
                <c:ptCount val="34"/>
                <c:pt idx="0">
                  <c:v>1.9999999999999998</c:v>
                </c:pt>
                <c:pt idx="1">
                  <c:v>2.0000000000000004</c:v>
                </c:pt>
                <c:pt idx="2">
                  <c:v>2.9988000000000001</c:v>
                </c:pt>
                <c:pt idx="3">
                  <c:v>1.9992000000000001</c:v>
                </c:pt>
                <c:pt idx="4">
                  <c:v>6.0000000000000009</c:v>
                </c:pt>
                <c:pt idx="5">
                  <c:v>5</c:v>
                </c:pt>
                <c:pt idx="6">
                  <c:v>0.99840000000000007</c:v>
                </c:pt>
                <c:pt idx="7">
                  <c:v>0</c:v>
                </c:pt>
                <c:pt idx="8">
                  <c:v>3.9885999999999999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1.9991999999999999</c:v>
                </c:pt>
                <c:pt idx="16">
                  <c:v>1.0004</c:v>
                </c:pt>
                <c:pt idx="17">
                  <c:v>1.0032000000000001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1.0011000000000001</c:v>
                </c:pt>
                <c:pt idx="24">
                  <c:v>1.9997999999999998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124736"/>
        <c:axId val="196490880"/>
        <c:axId val="0"/>
      </c:bar3DChart>
      <c:catAx>
        <c:axId val="147124736"/>
        <c:scaling>
          <c:orientation val="maxMin"/>
        </c:scaling>
        <c:delete val="0"/>
        <c:axPos val="l"/>
        <c:majorTickMark val="out"/>
        <c:minorTickMark val="none"/>
        <c:tickLblPos val="nextTo"/>
        <c:crossAx val="196490880"/>
        <c:crosses val="autoZero"/>
        <c:auto val="1"/>
        <c:lblAlgn val="ctr"/>
        <c:lblOffset val="100"/>
        <c:noMultiLvlLbl val="0"/>
      </c:catAx>
      <c:valAx>
        <c:axId val="196490880"/>
        <c:scaling>
          <c:orientation val="minMax"/>
        </c:scaling>
        <c:delete val="0"/>
        <c:axPos val="t"/>
        <c:majorGridlines/>
        <c:numFmt formatCode="0" sourceLinked="1"/>
        <c:majorTickMark val="out"/>
        <c:minorTickMark val="none"/>
        <c:tickLblPos val="nextTo"/>
        <c:crossAx val="147124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3"/>
          <c:order val="0"/>
          <c:tx>
            <c:strRef>
              <c:f>Grafic_UCv!$E$4</c:f>
              <c:strCache>
                <c:ptCount val="1"/>
                <c:pt idx="0">
                  <c:v>Asistent</c:v>
                </c:pt>
              </c:strCache>
            </c:strRef>
          </c:tx>
          <c:invertIfNegative val="0"/>
          <c:cat>
            <c:strRef>
              <c:f>Grafic_UCv!$A$5:$A$6</c:f>
              <c:strCache>
                <c:ptCount val="2"/>
                <c:pt idx="0">
                  <c:v>Titulari</c:v>
                </c:pt>
                <c:pt idx="1">
                  <c:v>Vacante</c:v>
                </c:pt>
              </c:strCache>
            </c:strRef>
          </c:cat>
          <c:val>
            <c:numRef>
              <c:f>Grafic_UCv!$E$5:$E$6</c:f>
              <c:numCache>
                <c:formatCode>0</c:formatCode>
                <c:ptCount val="2"/>
                <c:pt idx="0">
                  <c:v>193.52820000000003</c:v>
                </c:pt>
                <c:pt idx="1">
                  <c:v>77.387100000000004</c:v>
                </c:pt>
              </c:numCache>
            </c:numRef>
          </c:val>
        </c:ser>
        <c:ser>
          <c:idx val="2"/>
          <c:order val="1"/>
          <c:tx>
            <c:strRef>
              <c:f>Grafic_UCv!$D$4</c:f>
              <c:strCache>
                <c:ptCount val="1"/>
                <c:pt idx="0">
                  <c:v>Sef lucrari/Lector</c:v>
                </c:pt>
              </c:strCache>
            </c:strRef>
          </c:tx>
          <c:invertIfNegative val="0"/>
          <c:cat>
            <c:strRef>
              <c:f>Grafic_UCv!$A$5:$A$6</c:f>
              <c:strCache>
                <c:ptCount val="2"/>
                <c:pt idx="0">
                  <c:v>Titulari</c:v>
                </c:pt>
                <c:pt idx="1">
                  <c:v>Vacante</c:v>
                </c:pt>
              </c:strCache>
            </c:strRef>
          </c:cat>
          <c:val>
            <c:numRef>
              <c:f>Grafic_UCv!$D$5:$D$6</c:f>
              <c:numCache>
                <c:formatCode>0</c:formatCode>
                <c:ptCount val="2"/>
                <c:pt idx="0">
                  <c:v>311.67589999999996</c:v>
                </c:pt>
                <c:pt idx="1">
                  <c:v>236.44992500000001</c:v>
                </c:pt>
              </c:numCache>
            </c:numRef>
          </c:val>
        </c:ser>
        <c:ser>
          <c:idx val="1"/>
          <c:order val="2"/>
          <c:tx>
            <c:strRef>
              <c:f>Grafic_UCv!$C$4</c:f>
              <c:strCache>
                <c:ptCount val="1"/>
                <c:pt idx="0">
                  <c:v>Conferentiar</c:v>
                </c:pt>
              </c:strCache>
            </c:strRef>
          </c:tx>
          <c:invertIfNegative val="0"/>
          <c:cat>
            <c:strRef>
              <c:f>Grafic_UCv!$A$5:$A$6</c:f>
              <c:strCache>
                <c:ptCount val="2"/>
                <c:pt idx="0">
                  <c:v>Titulari</c:v>
                </c:pt>
                <c:pt idx="1">
                  <c:v>Vacante</c:v>
                </c:pt>
              </c:strCache>
            </c:strRef>
          </c:cat>
          <c:val>
            <c:numRef>
              <c:f>Grafic_UCv!$C$5:$C$6</c:f>
              <c:numCache>
                <c:formatCode>0</c:formatCode>
                <c:ptCount val="2"/>
                <c:pt idx="0">
                  <c:v>225.40149999999997</c:v>
                </c:pt>
                <c:pt idx="1">
                  <c:v>180.31420000000003</c:v>
                </c:pt>
              </c:numCache>
            </c:numRef>
          </c:val>
        </c:ser>
        <c:ser>
          <c:idx val="0"/>
          <c:order val="3"/>
          <c:tx>
            <c:strRef>
              <c:f>Grafic_UCv!$B$4</c:f>
              <c:strCache>
                <c:ptCount val="1"/>
                <c:pt idx="0">
                  <c:v>Profesor</c:v>
                </c:pt>
              </c:strCache>
            </c:strRef>
          </c:tx>
          <c:invertIfNegative val="0"/>
          <c:cat>
            <c:strRef>
              <c:f>Grafic_UCv!$A$5:$A$6</c:f>
              <c:strCache>
                <c:ptCount val="2"/>
                <c:pt idx="0">
                  <c:v>Titulari</c:v>
                </c:pt>
                <c:pt idx="1">
                  <c:v>Vacante</c:v>
                </c:pt>
              </c:strCache>
            </c:strRef>
          </c:cat>
          <c:val>
            <c:numRef>
              <c:f>Grafic_UCv!$B$5:$B$6</c:f>
              <c:numCache>
                <c:formatCode>0</c:formatCode>
                <c:ptCount val="2"/>
                <c:pt idx="0">
                  <c:v>186.31079999999997</c:v>
                </c:pt>
                <c:pt idx="1">
                  <c:v>42.988700000000001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146474496"/>
        <c:axId val="145290880"/>
        <c:axId val="0"/>
      </c:bar3DChart>
      <c:catAx>
        <c:axId val="146474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45290880"/>
        <c:crosses val="autoZero"/>
        <c:auto val="1"/>
        <c:lblAlgn val="ctr"/>
        <c:lblOffset val="100"/>
        <c:noMultiLvlLbl val="0"/>
      </c:catAx>
      <c:valAx>
        <c:axId val="1452908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474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Grafic_UCv!$A$5</c:f>
              <c:strCache>
                <c:ptCount val="1"/>
                <c:pt idx="0">
                  <c:v>Titulari</c:v>
                </c:pt>
              </c:strCache>
            </c:strRef>
          </c:tx>
          <c:invertIfNegative val="0"/>
          <c:cat>
            <c:strRef>
              <c:f>Grafic_UCv!$B$4:$E$4</c:f>
              <c:strCache>
                <c:ptCount val="4"/>
                <c:pt idx="0">
                  <c:v>Profesor</c:v>
                </c:pt>
                <c:pt idx="1">
                  <c:v>Conferentiar</c:v>
                </c:pt>
                <c:pt idx="2">
                  <c:v>Sef lucrari/Lector</c:v>
                </c:pt>
                <c:pt idx="3">
                  <c:v>Asistent</c:v>
                </c:pt>
              </c:strCache>
            </c:strRef>
          </c:cat>
          <c:val>
            <c:numRef>
              <c:f>Grafic_UCv!$B$5:$E$5</c:f>
              <c:numCache>
                <c:formatCode>0</c:formatCode>
                <c:ptCount val="4"/>
                <c:pt idx="0">
                  <c:v>186.31079999999997</c:v>
                </c:pt>
                <c:pt idx="1">
                  <c:v>225.40149999999997</c:v>
                </c:pt>
                <c:pt idx="2">
                  <c:v>311.67589999999996</c:v>
                </c:pt>
                <c:pt idx="3">
                  <c:v>193.52820000000003</c:v>
                </c:pt>
              </c:numCache>
            </c:numRef>
          </c:val>
        </c:ser>
        <c:ser>
          <c:idx val="1"/>
          <c:order val="1"/>
          <c:tx>
            <c:strRef>
              <c:f>Grafic_UCv!$A$6</c:f>
              <c:strCache>
                <c:ptCount val="1"/>
                <c:pt idx="0">
                  <c:v>Vacante</c:v>
                </c:pt>
              </c:strCache>
            </c:strRef>
          </c:tx>
          <c:invertIfNegative val="0"/>
          <c:cat>
            <c:strRef>
              <c:f>Grafic_UCv!$B$4:$E$4</c:f>
              <c:strCache>
                <c:ptCount val="4"/>
                <c:pt idx="0">
                  <c:v>Profesor</c:v>
                </c:pt>
                <c:pt idx="1">
                  <c:v>Conferentiar</c:v>
                </c:pt>
                <c:pt idx="2">
                  <c:v>Sef lucrari/Lector</c:v>
                </c:pt>
                <c:pt idx="3">
                  <c:v>Asistent</c:v>
                </c:pt>
              </c:strCache>
            </c:strRef>
          </c:cat>
          <c:val>
            <c:numRef>
              <c:f>Grafic_UCv!$B$6:$E$6</c:f>
              <c:numCache>
                <c:formatCode>0</c:formatCode>
                <c:ptCount val="4"/>
                <c:pt idx="0">
                  <c:v>42.988700000000001</c:v>
                </c:pt>
                <c:pt idx="1">
                  <c:v>180.31420000000003</c:v>
                </c:pt>
                <c:pt idx="2">
                  <c:v>236.44992500000001</c:v>
                </c:pt>
                <c:pt idx="3">
                  <c:v>77.387100000000004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127808"/>
        <c:axId val="145377536"/>
        <c:axId val="0"/>
      </c:bar3DChart>
      <c:catAx>
        <c:axId val="147127808"/>
        <c:scaling>
          <c:orientation val="minMax"/>
        </c:scaling>
        <c:delete val="0"/>
        <c:axPos val="l"/>
        <c:majorTickMark val="out"/>
        <c:minorTickMark val="none"/>
        <c:tickLblPos val="nextTo"/>
        <c:crossAx val="145377536"/>
        <c:crosses val="autoZero"/>
        <c:auto val="1"/>
        <c:lblAlgn val="ctr"/>
        <c:lblOffset val="100"/>
        <c:noMultiLvlLbl val="0"/>
      </c:catAx>
      <c:valAx>
        <c:axId val="145377536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47127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Grafic_UCv!$A$18</c:f>
              <c:strCache>
                <c:ptCount val="1"/>
                <c:pt idx="0">
                  <c:v>Titulari</c:v>
                </c:pt>
              </c:strCache>
            </c:strRef>
          </c:tx>
          <c:invertIfNegative val="0"/>
          <c:cat>
            <c:strRef>
              <c:f>Grafic_UCv!$B$17:$E$17</c:f>
              <c:strCache>
                <c:ptCount val="4"/>
                <c:pt idx="0">
                  <c:v>Asistent</c:v>
                </c:pt>
                <c:pt idx="1">
                  <c:v>Sef lucrari/Lector</c:v>
                </c:pt>
                <c:pt idx="2">
                  <c:v>Conferentiar</c:v>
                </c:pt>
                <c:pt idx="3">
                  <c:v>Profesor</c:v>
                </c:pt>
              </c:strCache>
            </c:strRef>
          </c:cat>
          <c:val>
            <c:numRef>
              <c:f>Grafic_UCv!$B$18:$E$18</c:f>
              <c:numCache>
                <c:formatCode>0</c:formatCode>
                <c:ptCount val="4"/>
                <c:pt idx="0">
                  <c:v>193.52820000000003</c:v>
                </c:pt>
                <c:pt idx="1">
                  <c:v>311.67589999999996</c:v>
                </c:pt>
                <c:pt idx="2">
                  <c:v>225.40149999999997</c:v>
                </c:pt>
                <c:pt idx="3">
                  <c:v>186.31079999999997</c:v>
                </c:pt>
              </c:numCache>
            </c:numRef>
          </c:val>
        </c:ser>
        <c:ser>
          <c:idx val="1"/>
          <c:order val="1"/>
          <c:tx>
            <c:strRef>
              <c:f>Grafic_UCv!$A$19</c:f>
              <c:strCache>
                <c:ptCount val="1"/>
                <c:pt idx="0">
                  <c:v>Vacante</c:v>
                </c:pt>
              </c:strCache>
            </c:strRef>
          </c:tx>
          <c:invertIfNegative val="0"/>
          <c:cat>
            <c:strRef>
              <c:f>Grafic_UCv!$B$17:$E$17</c:f>
              <c:strCache>
                <c:ptCount val="4"/>
                <c:pt idx="0">
                  <c:v>Asistent</c:v>
                </c:pt>
                <c:pt idx="1">
                  <c:v>Sef lucrari/Lector</c:v>
                </c:pt>
                <c:pt idx="2">
                  <c:v>Conferentiar</c:v>
                </c:pt>
                <c:pt idx="3">
                  <c:v>Profesor</c:v>
                </c:pt>
              </c:strCache>
            </c:strRef>
          </c:cat>
          <c:val>
            <c:numRef>
              <c:f>Grafic_UCv!$B$19:$E$19</c:f>
              <c:numCache>
                <c:formatCode>0</c:formatCode>
                <c:ptCount val="4"/>
                <c:pt idx="0">
                  <c:v>77.387100000000004</c:v>
                </c:pt>
                <c:pt idx="1">
                  <c:v>236.44992500000001</c:v>
                </c:pt>
                <c:pt idx="2">
                  <c:v>180.31420000000003</c:v>
                </c:pt>
                <c:pt idx="3">
                  <c:v>42.988700000000001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439040"/>
        <c:axId val="145379840"/>
        <c:axId val="0"/>
      </c:bar3DChart>
      <c:catAx>
        <c:axId val="148439040"/>
        <c:scaling>
          <c:orientation val="minMax"/>
        </c:scaling>
        <c:delete val="0"/>
        <c:axPos val="l"/>
        <c:majorTickMark val="out"/>
        <c:minorTickMark val="none"/>
        <c:tickLblPos val="nextTo"/>
        <c:crossAx val="145379840"/>
        <c:crosses val="autoZero"/>
        <c:auto val="1"/>
        <c:lblAlgn val="ctr"/>
        <c:lblOffset val="100"/>
        <c:noMultiLvlLbl val="0"/>
      </c:catAx>
      <c:valAx>
        <c:axId val="145379840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48439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483784786293488E-2"/>
          <c:y val="9.9283863042841106E-2"/>
          <c:w val="0.86695648229156541"/>
          <c:h val="0.87800142924418023"/>
        </c:manualLayout>
      </c:layout>
      <c:bar3DChart>
        <c:barDir val="bar"/>
        <c:grouping val="percentStacked"/>
        <c:varyColors val="0"/>
        <c:ser>
          <c:idx val="3"/>
          <c:order val="0"/>
          <c:tx>
            <c:strRef>
              <c:f>'Titulari_%'!$E$5</c:f>
              <c:strCache>
                <c:ptCount val="1"/>
                <c:pt idx="0">
                  <c:v>asistent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'Titulari_%'!$A$6:$A$39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'Titulari_%'!$E$6:$E$39</c:f>
              <c:numCache>
                <c:formatCode>0.00</c:formatCode>
                <c:ptCount val="34"/>
                <c:pt idx="0">
                  <c:v>14.705882352941178</c:v>
                </c:pt>
                <c:pt idx="1">
                  <c:v>9.67741935483871</c:v>
                </c:pt>
                <c:pt idx="2">
                  <c:v>16.670000000000002</c:v>
                </c:pt>
                <c:pt idx="3">
                  <c:v>4.17</c:v>
                </c:pt>
                <c:pt idx="4">
                  <c:v>10.769230769230768</c:v>
                </c:pt>
                <c:pt idx="5">
                  <c:v>17.5</c:v>
                </c:pt>
                <c:pt idx="6">
                  <c:v>14.58</c:v>
                </c:pt>
                <c:pt idx="7">
                  <c:v>19.510000000000002</c:v>
                </c:pt>
                <c:pt idx="8">
                  <c:v>2.04</c:v>
                </c:pt>
                <c:pt idx="9">
                  <c:v>22.726949901279809</c:v>
                </c:pt>
                <c:pt idx="10">
                  <c:v>13.04</c:v>
                </c:pt>
                <c:pt idx="11">
                  <c:v>23.52941176470588</c:v>
                </c:pt>
                <c:pt idx="12">
                  <c:v>10.53</c:v>
                </c:pt>
                <c:pt idx="13">
                  <c:v>0</c:v>
                </c:pt>
                <c:pt idx="14">
                  <c:v>6.0606060606060606</c:v>
                </c:pt>
                <c:pt idx="15">
                  <c:v>21.43</c:v>
                </c:pt>
                <c:pt idx="16">
                  <c:v>4.92</c:v>
                </c:pt>
                <c:pt idx="17">
                  <c:v>12.12</c:v>
                </c:pt>
                <c:pt idx="18">
                  <c:v>3.0303030303030303</c:v>
                </c:pt>
                <c:pt idx="19">
                  <c:v>12.307692307692307</c:v>
                </c:pt>
                <c:pt idx="20">
                  <c:v>9.09</c:v>
                </c:pt>
                <c:pt idx="21">
                  <c:v>12.244897959183673</c:v>
                </c:pt>
                <c:pt idx="22">
                  <c:v>26.190476190476197</c:v>
                </c:pt>
                <c:pt idx="23">
                  <c:v>10.64</c:v>
                </c:pt>
                <c:pt idx="24">
                  <c:v>13.64</c:v>
                </c:pt>
                <c:pt idx="25">
                  <c:v>12.76595744680851</c:v>
                </c:pt>
                <c:pt idx="26">
                  <c:v>16.326530612244898</c:v>
                </c:pt>
                <c:pt idx="27">
                  <c:v>13.333333333333334</c:v>
                </c:pt>
                <c:pt idx="28">
                  <c:v>2.08</c:v>
                </c:pt>
                <c:pt idx="29">
                  <c:v>9.68</c:v>
                </c:pt>
                <c:pt idx="30">
                  <c:v>21.66</c:v>
                </c:pt>
                <c:pt idx="31">
                  <c:v>2.7</c:v>
                </c:pt>
                <c:pt idx="32">
                  <c:v>3.03</c:v>
                </c:pt>
                <c:pt idx="33">
                  <c:v>53.57</c:v>
                </c:pt>
              </c:numCache>
            </c:numRef>
          </c:val>
        </c:ser>
        <c:ser>
          <c:idx val="2"/>
          <c:order val="1"/>
          <c:tx>
            <c:strRef>
              <c:f>'Titulari_%'!$D$5</c:f>
              <c:strCache>
                <c:ptCount val="1"/>
                <c:pt idx="0">
                  <c:v>sef lucrari / lector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'Titulari_%'!$A$6:$A$39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'Titulari_%'!$D$6:$D$39</c:f>
              <c:numCache>
                <c:formatCode>0.00</c:formatCode>
                <c:ptCount val="34"/>
                <c:pt idx="0">
                  <c:v>26.470588235294123</c:v>
                </c:pt>
                <c:pt idx="1">
                  <c:v>25.806451612903224</c:v>
                </c:pt>
                <c:pt idx="2">
                  <c:v>27.78</c:v>
                </c:pt>
                <c:pt idx="3">
                  <c:v>33.47</c:v>
                </c:pt>
                <c:pt idx="4">
                  <c:v>20</c:v>
                </c:pt>
                <c:pt idx="5">
                  <c:v>25</c:v>
                </c:pt>
                <c:pt idx="6">
                  <c:v>39.58</c:v>
                </c:pt>
                <c:pt idx="7">
                  <c:v>31.71</c:v>
                </c:pt>
                <c:pt idx="8">
                  <c:v>32.65</c:v>
                </c:pt>
                <c:pt idx="9">
                  <c:v>20.454254911151832</c:v>
                </c:pt>
                <c:pt idx="10">
                  <c:v>34.78</c:v>
                </c:pt>
                <c:pt idx="11">
                  <c:v>21.568627450980394</c:v>
                </c:pt>
                <c:pt idx="12">
                  <c:v>36.840000000000003</c:v>
                </c:pt>
                <c:pt idx="13">
                  <c:v>0</c:v>
                </c:pt>
                <c:pt idx="14">
                  <c:v>24.242424242424242</c:v>
                </c:pt>
                <c:pt idx="15">
                  <c:v>21.43</c:v>
                </c:pt>
                <c:pt idx="16">
                  <c:v>31.15</c:v>
                </c:pt>
                <c:pt idx="17">
                  <c:v>10.61</c:v>
                </c:pt>
                <c:pt idx="18">
                  <c:v>12.121212121212121</c:v>
                </c:pt>
                <c:pt idx="19">
                  <c:v>13.846153846153845</c:v>
                </c:pt>
                <c:pt idx="20">
                  <c:v>14.54</c:v>
                </c:pt>
                <c:pt idx="21">
                  <c:v>12.244897959183676</c:v>
                </c:pt>
                <c:pt idx="22">
                  <c:v>2.3809523809523809</c:v>
                </c:pt>
                <c:pt idx="23">
                  <c:v>19.149999999999999</c:v>
                </c:pt>
                <c:pt idx="24">
                  <c:v>10.61</c:v>
                </c:pt>
                <c:pt idx="25">
                  <c:v>12.76595744680851</c:v>
                </c:pt>
                <c:pt idx="26">
                  <c:v>18.367346938775512</c:v>
                </c:pt>
                <c:pt idx="27">
                  <c:v>11.666666666666668</c:v>
                </c:pt>
                <c:pt idx="28">
                  <c:v>16.670000000000002</c:v>
                </c:pt>
                <c:pt idx="29">
                  <c:v>41.94</c:v>
                </c:pt>
                <c:pt idx="30">
                  <c:v>10.83</c:v>
                </c:pt>
                <c:pt idx="31">
                  <c:v>21.62</c:v>
                </c:pt>
                <c:pt idx="32">
                  <c:v>42.42</c:v>
                </c:pt>
                <c:pt idx="33">
                  <c:v>35.71</c:v>
                </c:pt>
              </c:numCache>
            </c:numRef>
          </c:val>
        </c:ser>
        <c:ser>
          <c:idx val="1"/>
          <c:order val="2"/>
          <c:tx>
            <c:strRef>
              <c:f>'Titulari_%'!$C$5</c:f>
              <c:strCache>
                <c:ptCount val="1"/>
                <c:pt idx="0">
                  <c:v>conf.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'Titulari_%'!$A$6:$A$39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'Titulari_%'!$C$6:$C$39</c:f>
              <c:numCache>
                <c:formatCode>0.00</c:formatCode>
                <c:ptCount val="34"/>
                <c:pt idx="0">
                  <c:v>23.52941176470588</c:v>
                </c:pt>
                <c:pt idx="1">
                  <c:v>16.129032258064516</c:v>
                </c:pt>
                <c:pt idx="2">
                  <c:v>13.89</c:v>
                </c:pt>
                <c:pt idx="3">
                  <c:v>25</c:v>
                </c:pt>
                <c:pt idx="4">
                  <c:v>10.769230769230772</c:v>
                </c:pt>
                <c:pt idx="5">
                  <c:v>12.5</c:v>
                </c:pt>
                <c:pt idx="6">
                  <c:v>10.42</c:v>
                </c:pt>
                <c:pt idx="7">
                  <c:v>4.88</c:v>
                </c:pt>
                <c:pt idx="8">
                  <c:v>20.41</c:v>
                </c:pt>
                <c:pt idx="9">
                  <c:v>4.5453899802559619</c:v>
                </c:pt>
                <c:pt idx="10">
                  <c:v>8.6999999999999993</c:v>
                </c:pt>
                <c:pt idx="11">
                  <c:v>9.8039215686274499</c:v>
                </c:pt>
                <c:pt idx="12">
                  <c:v>15.79</c:v>
                </c:pt>
                <c:pt idx="13">
                  <c:v>0</c:v>
                </c:pt>
                <c:pt idx="14">
                  <c:v>3.0303030303030303</c:v>
                </c:pt>
                <c:pt idx="15">
                  <c:v>14.29</c:v>
                </c:pt>
                <c:pt idx="16">
                  <c:v>19.670000000000002</c:v>
                </c:pt>
                <c:pt idx="17">
                  <c:v>15.15</c:v>
                </c:pt>
                <c:pt idx="18">
                  <c:v>30.303030303030297</c:v>
                </c:pt>
                <c:pt idx="19">
                  <c:v>18.46153846153846</c:v>
                </c:pt>
                <c:pt idx="20">
                  <c:v>20</c:v>
                </c:pt>
                <c:pt idx="21">
                  <c:v>34.6938775510204</c:v>
                </c:pt>
                <c:pt idx="22">
                  <c:v>16.666666666666664</c:v>
                </c:pt>
                <c:pt idx="23">
                  <c:v>12.77</c:v>
                </c:pt>
                <c:pt idx="24">
                  <c:v>18.18</c:v>
                </c:pt>
                <c:pt idx="25">
                  <c:v>12.765957446808512</c:v>
                </c:pt>
                <c:pt idx="26">
                  <c:v>10.204081632653059</c:v>
                </c:pt>
                <c:pt idx="27">
                  <c:v>8.3333333333333321</c:v>
                </c:pt>
                <c:pt idx="28">
                  <c:v>27.08</c:v>
                </c:pt>
                <c:pt idx="29">
                  <c:v>6.45</c:v>
                </c:pt>
                <c:pt idx="30">
                  <c:v>16.239999999999998</c:v>
                </c:pt>
                <c:pt idx="31">
                  <c:v>21.62</c:v>
                </c:pt>
                <c:pt idx="32">
                  <c:v>0</c:v>
                </c:pt>
                <c:pt idx="33">
                  <c:v>3.6</c:v>
                </c:pt>
              </c:numCache>
            </c:numRef>
          </c:val>
        </c:ser>
        <c:ser>
          <c:idx val="0"/>
          <c:order val="3"/>
          <c:tx>
            <c:strRef>
              <c:f>'Titulari_%'!$B$5</c:f>
              <c:strCache>
                <c:ptCount val="1"/>
                <c:pt idx="0">
                  <c:v>prof.</c:v>
                </c:pt>
              </c:strCache>
            </c:strRef>
          </c:tx>
          <c:invertIfNegative val="0"/>
          <c:cat>
            <c:strRef>
              <c:f>'Titulari_%'!$A$6:$A$39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'Titulari_%'!$B$6:$B$39</c:f>
              <c:numCache>
                <c:formatCode>0.00</c:formatCode>
                <c:ptCount val="34"/>
                <c:pt idx="0">
                  <c:v>8.8235294117647065</c:v>
                </c:pt>
                <c:pt idx="1">
                  <c:v>16.129032258064516</c:v>
                </c:pt>
                <c:pt idx="2">
                  <c:v>5.56</c:v>
                </c:pt>
                <c:pt idx="3">
                  <c:v>12.5</c:v>
                </c:pt>
                <c:pt idx="4">
                  <c:v>4.6153846153846159</c:v>
                </c:pt>
                <c:pt idx="5">
                  <c:v>10</c:v>
                </c:pt>
                <c:pt idx="6">
                  <c:v>8.33</c:v>
                </c:pt>
                <c:pt idx="7">
                  <c:v>9.76</c:v>
                </c:pt>
                <c:pt idx="8">
                  <c:v>12.24</c:v>
                </c:pt>
                <c:pt idx="9">
                  <c:v>0</c:v>
                </c:pt>
                <c:pt idx="10">
                  <c:v>4.3499999999999996</c:v>
                </c:pt>
                <c:pt idx="11">
                  <c:v>3.9215686274509802</c:v>
                </c:pt>
                <c:pt idx="12">
                  <c:v>5.26</c:v>
                </c:pt>
                <c:pt idx="13">
                  <c:v>0</c:v>
                </c:pt>
                <c:pt idx="14">
                  <c:v>21.212121212121211</c:v>
                </c:pt>
                <c:pt idx="15">
                  <c:v>17.86</c:v>
                </c:pt>
                <c:pt idx="16">
                  <c:v>11.48</c:v>
                </c:pt>
                <c:pt idx="17">
                  <c:v>12.12</c:v>
                </c:pt>
                <c:pt idx="18">
                  <c:v>18.18181818181818</c:v>
                </c:pt>
                <c:pt idx="19">
                  <c:v>13.846153846153847</c:v>
                </c:pt>
                <c:pt idx="20">
                  <c:v>18.18</c:v>
                </c:pt>
                <c:pt idx="21">
                  <c:v>18.367346938775512</c:v>
                </c:pt>
                <c:pt idx="22">
                  <c:v>33.333333333333329</c:v>
                </c:pt>
                <c:pt idx="23">
                  <c:v>6.38</c:v>
                </c:pt>
                <c:pt idx="24">
                  <c:v>18.18</c:v>
                </c:pt>
                <c:pt idx="25">
                  <c:v>21.276595744680847</c:v>
                </c:pt>
                <c:pt idx="26">
                  <c:v>14.285714285714285</c:v>
                </c:pt>
                <c:pt idx="27">
                  <c:v>21.666666666666664</c:v>
                </c:pt>
                <c:pt idx="28">
                  <c:v>16.670000000000002</c:v>
                </c:pt>
                <c:pt idx="29">
                  <c:v>12.9</c:v>
                </c:pt>
                <c:pt idx="30">
                  <c:v>10.83</c:v>
                </c:pt>
                <c:pt idx="31">
                  <c:v>13.51</c:v>
                </c:pt>
                <c:pt idx="32">
                  <c:v>6.06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442112"/>
        <c:axId val="145466496"/>
        <c:axId val="0"/>
      </c:bar3DChart>
      <c:catAx>
        <c:axId val="148442112"/>
        <c:scaling>
          <c:orientation val="maxMin"/>
        </c:scaling>
        <c:delete val="0"/>
        <c:axPos val="l"/>
        <c:majorTickMark val="out"/>
        <c:minorTickMark val="none"/>
        <c:tickLblPos val="nextTo"/>
        <c:crossAx val="145466496"/>
        <c:crosses val="autoZero"/>
        <c:auto val="1"/>
        <c:lblAlgn val="ctr"/>
        <c:lblOffset val="100"/>
        <c:noMultiLvlLbl val="0"/>
      </c:catAx>
      <c:valAx>
        <c:axId val="14546649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8442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451085984824103"/>
          <c:y val="1.9459953869402691E-2"/>
          <c:w val="0.79809421642458178"/>
          <c:h val="5.0457588660890423E-2"/>
        </c:manualLayout>
      </c:layout>
      <c:overlay val="0"/>
      <c:txPr>
        <a:bodyPr/>
        <a:lstStyle/>
        <a:p>
          <a:pPr>
            <a:defRPr sz="1200"/>
          </a:pPr>
          <a:endParaRPr lang="ro-R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076243779099907E-2"/>
          <c:y val="9.0425183677636287E-2"/>
          <c:w val="0.83467368004661335"/>
          <c:h val="0.88703043236283041"/>
        </c:manualLayout>
      </c:layout>
      <c:bar3DChart>
        <c:barDir val="bar"/>
        <c:grouping val="percentStacked"/>
        <c:varyColors val="0"/>
        <c:ser>
          <c:idx val="3"/>
          <c:order val="0"/>
          <c:tx>
            <c:strRef>
              <c:f>'Vacante_%'!$E$5</c:f>
              <c:strCache>
                <c:ptCount val="1"/>
                <c:pt idx="0">
                  <c:v>asistent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'Vacante_%'!$A$6:$A$39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'Vacante_%'!$E$6:$E$39</c:f>
              <c:numCache>
                <c:formatCode>0.00</c:formatCode>
                <c:ptCount val="34"/>
                <c:pt idx="0">
                  <c:v>0</c:v>
                </c:pt>
                <c:pt idx="1">
                  <c:v>3.2258064516129039</c:v>
                </c:pt>
                <c:pt idx="2">
                  <c:v>5.56</c:v>
                </c:pt>
                <c:pt idx="3">
                  <c:v>0</c:v>
                </c:pt>
                <c:pt idx="4">
                  <c:v>15.384615384615383</c:v>
                </c:pt>
                <c:pt idx="5">
                  <c:v>2.5</c:v>
                </c:pt>
                <c:pt idx="6">
                  <c:v>0</c:v>
                </c:pt>
                <c:pt idx="7">
                  <c:v>2.44</c:v>
                </c:pt>
                <c:pt idx="8">
                  <c:v>0</c:v>
                </c:pt>
                <c:pt idx="9">
                  <c:v>9.0907799605119237</c:v>
                </c:pt>
                <c:pt idx="10">
                  <c:v>17.39</c:v>
                </c:pt>
                <c:pt idx="11">
                  <c:v>0</c:v>
                </c:pt>
                <c:pt idx="12">
                  <c:v>5.26</c:v>
                </c:pt>
                <c:pt idx="13">
                  <c:v>0</c:v>
                </c:pt>
                <c:pt idx="14">
                  <c:v>0</c:v>
                </c:pt>
                <c:pt idx="15">
                  <c:v>8.93</c:v>
                </c:pt>
                <c:pt idx="16">
                  <c:v>14.75</c:v>
                </c:pt>
                <c:pt idx="17">
                  <c:v>3.03</c:v>
                </c:pt>
                <c:pt idx="18">
                  <c:v>3.0303030303030303</c:v>
                </c:pt>
                <c:pt idx="19">
                  <c:v>1.5384615384615385</c:v>
                </c:pt>
                <c:pt idx="20">
                  <c:v>0</c:v>
                </c:pt>
                <c:pt idx="21">
                  <c:v>2.0408163265306123</c:v>
                </c:pt>
                <c:pt idx="22">
                  <c:v>0</c:v>
                </c:pt>
                <c:pt idx="23">
                  <c:v>4.26</c:v>
                </c:pt>
                <c:pt idx="24">
                  <c:v>3.03</c:v>
                </c:pt>
                <c:pt idx="25">
                  <c:v>19.148936170212767</c:v>
                </c:pt>
                <c:pt idx="26">
                  <c:v>8.1632653061224492</c:v>
                </c:pt>
                <c:pt idx="27">
                  <c:v>8.3333333333333304</c:v>
                </c:pt>
                <c:pt idx="28">
                  <c:v>4.17</c:v>
                </c:pt>
                <c:pt idx="29">
                  <c:v>6.45</c:v>
                </c:pt>
                <c:pt idx="30">
                  <c:v>5.41</c:v>
                </c:pt>
                <c:pt idx="31">
                  <c:v>8.11</c:v>
                </c:pt>
                <c:pt idx="32">
                  <c:v>9.1</c:v>
                </c:pt>
                <c:pt idx="33">
                  <c:v>0</c:v>
                </c:pt>
              </c:numCache>
            </c:numRef>
          </c:val>
        </c:ser>
        <c:ser>
          <c:idx val="2"/>
          <c:order val="1"/>
          <c:tx>
            <c:strRef>
              <c:f>'Vacante_%'!$D$5</c:f>
              <c:strCache>
                <c:ptCount val="1"/>
                <c:pt idx="0">
                  <c:v>sef lucrari / lector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'Vacante_%'!$A$6:$A$39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'Vacante_%'!$D$6:$D$39</c:f>
              <c:numCache>
                <c:formatCode>0.00</c:formatCode>
                <c:ptCount val="34"/>
                <c:pt idx="0">
                  <c:v>14.705882352941178</c:v>
                </c:pt>
                <c:pt idx="1">
                  <c:v>16.12903225806452</c:v>
                </c:pt>
                <c:pt idx="2">
                  <c:v>8.33</c:v>
                </c:pt>
                <c:pt idx="3">
                  <c:v>4.17</c:v>
                </c:pt>
                <c:pt idx="4">
                  <c:v>16.923076923076923</c:v>
                </c:pt>
                <c:pt idx="5">
                  <c:v>7.5</c:v>
                </c:pt>
                <c:pt idx="6">
                  <c:v>18.75</c:v>
                </c:pt>
                <c:pt idx="7">
                  <c:v>17.07</c:v>
                </c:pt>
                <c:pt idx="8">
                  <c:v>18.37</c:v>
                </c:pt>
                <c:pt idx="9">
                  <c:v>15.910285365264698</c:v>
                </c:pt>
                <c:pt idx="10">
                  <c:v>8.6999999999999993</c:v>
                </c:pt>
                <c:pt idx="11">
                  <c:v>19.607843137254903</c:v>
                </c:pt>
                <c:pt idx="12">
                  <c:v>26.32</c:v>
                </c:pt>
                <c:pt idx="13">
                  <c:v>0</c:v>
                </c:pt>
                <c:pt idx="14">
                  <c:v>27.27272727272727</c:v>
                </c:pt>
                <c:pt idx="15">
                  <c:v>10.71</c:v>
                </c:pt>
                <c:pt idx="16">
                  <c:v>11.48</c:v>
                </c:pt>
                <c:pt idx="17">
                  <c:v>7.58</c:v>
                </c:pt>
                <c:pt idx="18">
                  <c:v>12.121212121212121</c:v>
                </c:pt>
                <c:pt idx="19">
                  <c:v>23.076923076923077</c:v>
                </c:pt>
                <c:pt idx="20">
                  <c:v>14.54</c:v>
                </c:pt>
                <c:pt idx="21">
                  <c:v>18.367346938775512</c:v>
                </c:pt>
                <c:pt idx="22">
                  <c:v>19.047619047619047</c:v>
                </c:pt>
                <c:pt idx="23">
                  <c:v>36.17</c:v>
                </c:pt>
                <c:pt idx="24">
                  <c:v>10.61</c:v>
                </c:pt>
                <c:pt idx="25">
                  <c:v>19.148936170212767</c:v>
                </c:pt>
                <c:pt idx="26">
                  <c:v>16.326530612244898</c:v>
                </c:pt>
                <c:pt idx="27">
                  <c:v>15</c:v>
                </c:pt>
                <c:pt idx="28">
                  <c:v>10.42</c:v>
                </c:pt>
                <c:pt idx="29">
                  <c:v>12.9</c:v>
                </c:pt>
                <c:pt idx="30">
                  <c:v>32.31</c:v>
                </c:pt>
                <c:pt idx="31">
                  <c:v>29.73</c:v>
                </c:pt>
                <c:pt idx="32">
                  <c:v>9.1</c:v>
                </c:pt>
                <c:pt idx="33">
                  <c:v>7.14</c:v>
                </c:pt>
              </c:numCache>
            </c:numRef>
          </c:val>
        </c:ser>
        <c:ser>
          <c:idx val="1"/>
          <c:order val="2"/>
          <c:tx>
            <c:strRef>
              <c:f>'Vacante_%'!$C$5</c:f>
              <c:strCache>
                <c:ptCount val="1"/>
                <c:pt idx="0">
                  <c:v>conferentiar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'Vacante_%'!$A$6:$A$39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'Vacante_%'!$C$6:$C$39</c:f>
              <c:numCache>
                <c:formatCode>0.00</c:formatCode>
                <c:ptCount val="34"/>
                <c:pt idx="0">
                  <c:v>5.8823529411764701</c:v>
                </c:pt>
                <c:pt idx="1">
                  <c:v>6.4516129032258078</c:v>
                </c:pt>
                <c:pt idx="2">
                  <c:v>13.89</c:v>
                </c:pt>
                <c:pt idx="3">
                  <c:v>12.5</c:v>
                </c:pt>
                <c:pt idx="4">
                  <c:v>12.307692307692308</c:v>
                </c:pt>
                <c:pt idx="5">
                  <c:v>12.5</c:v>
                </c:pt>
                <c:pt idx="6">
                  <c:v>6.25</c:v>
                </c:pt>
                <c:pt idx="7">
                  <c:v>14.64</c:v>
                </c:pt>
                <c:pt idx="8">
                  <c:v>6.12</c:v>
                </c:pt>
                <c:pt idx="9">
                  <c:v>20.454254911151832</c:v>
                </c:pt>
                <c:pt idx="10">
                  <c:v>13.04</c:v>
                </c:pt>
                <c:pt idx="11">
                  <c:v>13.725490196078436</c:v>
                </c:pt>
                <c:pt idx="12">
                  <c:v>0</c:v>
                </c:pt>
                <c:pt idx="13">
                  <c:v>0</c:v>
                </c:pt>
                <c:pt idx="14">
                  <c:v>9.0909090909090917</c:v>
                </c:pt>
                <c:pt idx="15">
                  <c:v>1.79</c:v>
                </c:pt>
                <c:pt idx="16">
                  <c:v>4.92</c:v>
                </c:pt>
                <c:pt idx="17">
                  <c:v>37.880000000000003</c:v>
                </c:pt>
                <c:pt idx="18">
                  <c:v>21.212121212121211</c:v>
                </c:pt>
                <c:pt idx="19">
                  <c:v>15.384615384615385</c:v>
                </c:pt>
                <c:pt idx="20">
                  <c:v>23.64</c:v>
                </c:pt>
                <c:pt idx="21">
                  <c:v>2.0408163265306123</c:v>
                </c:pt>
                <c:pt idx="22">
                  <c:v>2.3809523809523809</c:v>
                </c:pt>
                <c:pt idx="23">
                  <c:v>8.51</c:v>
                </c:pt>
                <c:pt idx="24">
                  <c:v>22.73</c:v>
                </c:pt>
                <c:pt idx="25">
                  <c:v>2.1276595744680855</c:v>
                </c:pt>
                <c:pt idx="26">
                  <c:v>16.326530612244898</c:v>
                </c:pt>
                <c:pt idx="27">
                  <c:v>21.666666666666668</c:v>
                </c:pt>
                <c:pt idx="28">
                  <c:v>22.92</c:v>
                </c:pt>
                <c:pt idx="29">
                  <c:v>9.68</c:v>
                </c:pt>
                <c:pt idx="30">
                  <c:v>2.71</c:v>
                </c:pt>
                <c:pt idx="31">
                  <c:v>2.7</c:v>
                </c:pt>
                <c:pt idx="32">
                  <c:v>9.1</c:v>
                </c:pt>
                <c:pt idx="33">
                  <c:v>0</c:v>
                </c:pt>
              </c:numCache>
            </c:numRef>
          </c:val>
        </c:ser>
        <c:ser>
          <c:idx val="0"/>
          <c:order val="3"/>
          <c:tx>
            <c:strRef>
              <c:f>'Vacante_%'!$B$5</c:f>
              <c:strCache>
                <c:ptCount val="1"/>
                <c:pt idx="0">
                  <c:v>profesor</c:v>
                </c:pt>
              </c:strCache>
            </c:strRef>
          </c:tx>
          <c:invertIfNegative val="0"/>
          <c:cat>
            <c:strRef>
              <c:f>'Vacante_%'!$A$6:$A$39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'Vacante_%'!$B$6:$B$39</c:f>
              <c:numCache>
                <c:formatCode>0.00</c:formatCode>
                <c:ptCount val="34"/>
                <c:pt idx="0">
                  <c:v>5.8823529411764701</c:v>
                </c:pt>
                <c:pt idx="1">
                  <c:v>6.4516129032258078</c:v>
                </c:pt>
                <c:pt idx="2">
                  <c:v>8.33</c:v>
                </c:pt>
                <c:pt idx="3">
                  <c:v>8.33</c:v>
                </c:pt>
                <c:pt idx="4">
                  <c:v>9.2307692307692317</c:v>
                </c:pt>
                <c:pt idx="5">
                  <c:v>12.5</c:v>
                </c:pt>
                <c:pt idx="6">
                  <c:v>2.08</c:v>
                </c:pt>
                <c:pt idx="7">
                  <c:v>0</c:v>
                </c:pt>
                <c:pt idx="8">
                  <c:v>8.14</c:v>
                </c:pt>
                <c:pt idx="9">
                  <c:v>6.8180849703839437</c:v>
                </c:pt>
                <c:pt idx="10">
                  <c:v>0</c:v>
                </c:pt>
                <c:pt idx="11">
                  <c:v>7.8431372549019605</c:v>
                </c:pt>
                <c:pt idx="12">
                  <c:v>0</c:v>
                </c:pt>
                <c:pt idx="13">
                  <c:v>0</c:v>
                </c:pt>
                <c:pt idx="14">
                  <c:v>9.0909090909090917</c:v>
                </c:pt>
                <c:pt idx="15">
                  <c:v>3.57</c:v>
                </c:pt>
                <c:pt idx="16">
                  <c:v>1.64</c:v>
                </c:pt>
                <c:pt idx="17">
                  <c:v>1.52</c:v>
                </c:pt>
                <c:pt idx="18">
                  <c:v>0</c:v>
                </c:pt>
                <c:pt idx="19">
                  <c:v>1.5384615384615385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2.13</c:v>
                </c:pt>
                <c:pt idx="24">
                  <c:v>3.03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21.21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504576"/>
        <c:axId val="145468800"/>
        <c:axId val="0"/>
      </c:bar3DChart>
      <c:catAx>
        <c:axId val="148504576"/>
        <c:scaling>
          <c:orientation val="maxMin"/>
        </c:scaling>
        <c:delete val="0"/>
        <c:axPos val="l"/>
        <c:majorTickMark val="out"/>
        <c:minorTickMark val="none"/>
        <c:tickLblPos val="nextTo"/>
        <c:crossAx val="145468800"/>
        <c:crosses val="autoZero"/>
        <c:auto val="1"/>
        <c:lblAlgn val="ctr"/>
        <c:lblOffset val="100"/>
        <c:noMultiLvlLbl val="0"/>
      </c:catAx>
      <c:valAx>
        <c:axId val="14546880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low"/>
        <c:crossAx val="148504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3392829460472244E-2"/>
          <c:y val="1.0208575229211786E-3"/>
          <c:w val="0.92772733347231795"/>
          <c:h val="0.10741705613935804"/>
        </c:manualLayout>
      </c:layout>
      <c:overlay val="0"/>
      <c:txPr>
        <a:bodyPr/>
        <a:lstStyle/>
        <a:p>
          <a:pPr>
            <a:defRPr sz="1200"/>
          </a:pPr>
          <a:endParaRPr lang="ro-R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92497791485959"/>
          <c:y val="8.6656832739286371E-2"/>
          <c:w val="0.57168677278362645"/>
          <c:h val="0.7159888989929942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Grafic_UCv!$A$18</c:f>
              <c:strCache>
                <c:ptCount val="1"/>
                <c:pt idx="0">
                  <c:v>Titulari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Grafic_UCv!$B$17:$E$17</c:f>
              <c:strCache>
                <c:ptCount val="4"/>
                <c:pt idx="0">
                  <c:v>Asistent</c:v>
                </c:pt>
                <c:pt idx="1">
                  <c:v>Sef lucrari/Lector</c:v>
                </c:pt>
                <c:pt idx="2">
                  <c:v>Conferentiar</c:v>
                </c:pt>
                <c:pt idx="3">
                  <c:v>Profesor</c:v>
                </c:pt>
              </c:strCache>
            </c:strRef>
          </c:cat>
          <c:val>
            <c:numRef>
              <c:f>Grafic_UCv!$B$18:$E$18</c:f>
              <c:numCache>
                <c:formatCode>0</c:formatCode>
                <c:ptCount val="4"/>
                <c:pt idx="0">
                  <c:v>193.52820000000003</c:v>
                </c:pt>
                <c:pt idx="1">
                  <c:v>311.67589999999996</c:v>
                </c:pt>
                <c:pt idx="2">
                  <c:v>225.40149999999997</c:v>
                </c:pt>
                <c:pt idx="3">
                  <c:v>186.31079999999997</c:v>
                </c:pt>
              </c:numCache>
            </c:numRef>
          </c:val>
        </c:ser>
        <c:ser>
          <c:idx val="1"/>
          <c:order val="1"/>
          <c:tx>
            <c:strRef>
              <c:f>Grafic_UCv!$A$19</c:f>
              <c:strCache>
                <c:ptCount val="1"/>
                <c:pt idx="0">
                  <c:v>Vacante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Grafic_UCv!$B$17:$E$17</c:f>
              <c:strCache>
                <c:ptCount val="4"/>
                <c:pt idx="0">
                  <c:v>Asistent</c:v>
                </c:pt>
                <c:pt idx="1">
                  <c:v>Sef lucrari/Lector</c:v>
                </c:pt>
                <c:pt idx="2">
                  <c:v>Conferentiar</c:v>
                </c:pt>
                <c:pt idx="3">
                  <c:v>Profesor</c:v>
                </c:pt>
              </c:strCache>
            </c:strRef>
          </c:cat>
          <c:val>
            <c:numRef>
              <c:f>Grafic_UCv!$B$19:$E$19</c:f>
              <c:numCache>
                <c:formatCode>0</c:formatCode>
                <c:ptCount val="4"/>
                <c:pt idx="0">
                  <c:v>77.387100000000004</c:v>
                </c:pt>
                <c:pt idx="1">
                  <c:v>236.44992500000001</c:v>
                </c:pt>
                <c:pt idx="2">
                  <c:v>180.31420000000003</c:v>
                </c:pt>
                <c:pt idx="3">
                  <c:v>42.988700000000001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588416"/>
        <c:axId val="144341760"/>
        <c:axId val="0"/>
      </c:bar3DChart>
      <c:catAx>
        <c:axId val="142588416"/>
        <c:scaling>
          <c:orientation val="minMax"/>
        </c:scaling>
        <c:delete val="0"/>
        <c:axPos val="l"/>
        <c:majorTickMark val="out"/>
        <c:minorTickMark val="none"/>
        <c:tickLblPos val="nextTo"/>
        <c:crossAx val="144341760"/>
        <c:crosses val="autoZero"/>
        <c:auto val="1"/>
        <c:lblAlgn val="ctr"/>
        <c:lblOffset val="100"/>
        <c:noMultiLvlLbl val="0"/>
      </c:catAx>
      <c:valAx>
        <c:axId val="144341760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4258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495719435291165"/>
          <c:y val="0.42844577217627128"/>
          <c:w val="0.14425120378765324"/>
          <c:h val="0.387323166094537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9"/>
          <c:order val="0"/>
          <c:tx>
            <c:strRef>
              <c:f>Tabel_Nr!$K$7</c:f>
              <c:strCache>
                <c:ptCount val="1"/>
                <c:pt idx="0">
                  <c:v>asist. titulari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Tabel_Nr!$K$8:$K$41</c:f>
              <c:numCache>
                <c:formatCode>0</c:formatCode>
                <c:ptCount val="34"/>
                <c:pt idx="0">
                  <c:v>5.0000000000000009</c:v>
                </c:pt>
                <c:pt idx="1">
                  <c:v>3</c:v>
                </c:pt>
                <c:pt idx="2">
                  <c:v>6.0012000000000008</c:v>
                </c:pt>
                <c:pt idx="3">
                  <c:v>1.0007999999999999</c:v>
                </c:pt>
                <c:pt idx="4">
                  <c:v>6.9999999999999991</c:v>
                </c:pt>
                <c:pt idx="5">
                  <c:v>7</c:v>
                </c:pt>
                <c:pt idx="6">
                  <c:v>10.631736</c:v>
                </c:pt>
                <c:pt idx="7">
                  <c:v>7.9991000000000012</c:v>
                </c:pt>
                <c:pt idx="8">
                  <c:v>0.99960000000000004</c:v>
                </c:pt>
                <c:pt idx="9">
                  <c:v>9.9999999999999982</c:v>
                </c:pt>
                <c:pt idx="10">
                  <c:v>3.1295999999999999</c:v>
                </c:pt>
                <c:pt idx="11">
                  <c:v>12</c:v>
                </c:pt>
                <c:pt idx="12">
                  <c:v>2.6324999999999998</c:v>
                </c:pt>
                <c:pt idx="13">
                  <c:v>0</c:v>
                </c:pt>
                <c:pt idx="14">
                  <c:v>2</c:v>
                </c:pt>
                <c:pt idx="15">
                  <c:v>12.0008</c:v>
                </c:pt>
                <c:pt idx="16">
                  <c:v>3.0011999999999999</c:v>
                </c:pt>
                <c:pt idx="17">
                  <c:v>7.9991999999999992</c:v>
                </c:pt>
                <c:pt idx="18">
                  <c:v>1</c:v>
                </c:pt>
                <c:pt idx="19">
                  <c:v>7.9999999999999991</c:v>
                </c:pt>
                <c:pt idx="20">
                  <c:v>4.9995000000000003</c:v>
                </c:pt>
                <c:pt idx="21">
                  <c:v>6</c:v>
                </c:pt>
                <c:pt idx="22">
                  <c:v>11.000000000000002</c:v>
                </c:pt>
                <c:pt idx="23">
                  <c:v>5.0008000000000008</c:v>
                </c:pt>
                <c:pt idx="24">
                  <c:v>9.0023999999999997</c:v>
                </c:pt>
                <c:pt idx="25">
                  <c:v>5.9999999999999991</c:v>
                </c:pt>
                <c:pt idx="26">
                  <c:v>8</c:v>
                </c:pt>
                <c:pt idx="27">
                  <c:v>8</c:v>
                </c:pt>
                <c:pt idx="28">
                  <c:v>1.04</c:v>
                </c:pt>
                <c:pt idx="29">
                  <c:v>2.7103999999999995</c:v>
                </c:pt>
                <c:pt idx="30">
                  <c:v>8.0141999999999989</c:v>
                </c:pt>
                <c:pt idx="31">
                  <c:v>0.99900000000000011</c:v>
                </c:pt>
                <c:pt idx="32">
                  <c:v>0.9998999999999999</c:v>
                </c:pt>
                <c:pt idx="33">
                  <c:v>14.999600000000001</c:v>
                </c:pt>
              </c:numCache>
            </c:numRef>
          </c:val>
        </c:ser>
        <c:ser>
          <c:idx val="7"/>
          <c:order val="1"/>
          <c:tx>
            <c:strRef>
              <c:f>Tabel_Nr!$I$7</c:f>
              <c:strCache>
                <c:ptCount val="1"/>
                <c:pt idx="0">
                  <c:v>S.L./lect. titulari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Tabel_Nr!$I$8:$I$41</c:f>
              <c:numCache>
                <c:formatCode>0</c:formatCode>
                <c:ptCount val="34"/>
                <c:pt idx="0">
                  <c:v>9.0000000000000018</c:v>
                </c:pt>
                <c:pt idx="1">
                  <c:v>7.9999999999999991</c:v>
                </c:pt>
                <c:pt idx="2">
                  <c:v>10.0008</c:v>
                </c:pt>
                <c:pt idx="3">
                  <c:v>8.0327999999999999</c:v>
                </c:pt>
                <c:pt idx="4">
                  <c:v>13</c:v>
                </c:pt>
                <c:pt idx="5">
                  <c:v>10</c:v>
                </c:pt>
                <c:pt idx="6">
                  <c:v>28.861736000000001</c:v>
                </c:pt>
                <c:pt idx="7">
                  <c:v>20.881034999999997</c:v>
                </c:pt>
                <c:pt idx="8">
                  <c:v>15.9985</c:v>
                </c:pt>
                <c:pt idx="9">
                  <c:v>9.0000000000000018</c:v>
                </c:pt>
                <c:pt idx="10">
                  <c:v>8.3472000000000008</c:v>
                </c:pt>
                <c:pt idx="11">
                  <c:v>11</c:v>
                </c:pt>
                <c:pt idx="12">
                  <c:v>9.2100000000000009</c:v>
                </c:pt>
                <c:pt idx="13">
                  <c:v>0</c:v>
                </c:pt>
                <c:pt idx="14">
                  <c:v>8</c:v>
                </c:pt>
                <c:pt idx="15">
                  <c:v>12.0008</c:v>
                </c:pt>
                <c:pt idx="16">
                  <c:v>19.0015</c:v>
                </c:pt>
                <c:pt idx="17">
                  <c:v>7.0026000000000002</c:v>
                </c:pt>
                <c:pt idx="18">
                  <c:v>4</c:v>
                </c:pt>
                <c:pt idx="19">
                  <c:v>8.9999999999999982</c:v>
                </c:pt>
                <c:pt idx="20">
                  <c:v>7.996999999999999</c:v>
                </c:pt>
                <c:pt idx="21">
                  <c:v>6.0000000000000009</c:v>
                </c:pt>
                <c:pt idx="22">
                  <c:v>1</c:v>
                </c:pt>
                <c:pt idx="23">
                  <c:v>9.0004999999999988</c:v>
                </c:pt>
                <c:pt idx="24">
                  <c:v>7.0026000000000002</c:v>
                </c:pt>
                <c:pt idx="25">
                  <c:v>5.9999999999999991</c:v>
                </c:pt>
                <c:pt idx="26">
                  <c:v>9.0000000000000018</c:v>
                </c:pt>
                <c:pt idx="27">
                  <c:v>7.0000000000000009</c:v>
                </c:pt>
                <c:pt idx="28">
                  <c:v>8.3350000000000009</c:v>
                </c:pt>
                <c:pt idx="29">
                  <c:v>11.7432</c:v>
                </c:pt>
                <c:pt idx="30">
                  <c:v>4.0070999999999994</c:v>
                </c:pt>
                <c:pt idx="31">
                  <c:v>7.9994000000000005</c:v>
                </c:pt>
                <c:pt idx="32">
                  <c:v>13.998600000000001</c:v>
                </c:pt>
                <c:pt idx="33">
                  <c:v>9.9987999999999992</c:v>
                </c:pt>
              </c:numCache>
            </c:numRef>
          </c:val>
        </c:ser>
        <c:ser>
          <c:idx val="5"/>
          <c:order val="2"/>
          <c:tx>
            <c:strRef>
              <c:f>Tabel_Nr!$G$7</c:f>
              <c:strCache>
                <c:ptCount val="1"/>
                <c:pt idx="0">
                  <c:v>conf. titulari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Tabel_Nr!$G$8:$G$41</c:f>
              <c:numCache>
                <c:formatCode>0</c:formatCode>
                <c:ptCount val="34"/>
                <c:pt idx="0">
                  <c:v>7.9999999999999991</c:v>
                </c:pt>
                <c:pt idx="1">
                  <c:v>4.9999999999999991</c:v>
                </c:pt>
                <c:pt idx="2">
                  <c:v>5.0004</c:v>
                </c:pt>
                <c:pt idx="3">
                  <c:v>6</c:v>
                </c:pt>
                <c:pt idx="4">
                  <c:v>7.0000000000000009</c:v>
                </c:pt>
                <c:pt idx="5">
                  <c:v>5</c:v>
                </c:pt>
                <c:pt idx="6">
                  <c:v>7.5982640000000004</c:v>
                </c:pt>
                <c:pt idx="7">
                  <c:v>2.0007999999999999</c:v>
                </c:pt>
                <c:pt idx="8">
                  <c:v>10.0009</c:v>
                </c:pt>
                <c:pt idx="9">
                  <c:v>1.9999999999999998</c:v>
                </c:pt>
                <c:pt idx="10">
                  <c:v>2.0879999999999996</c:v>
                </c:pt>
                <c:pt idx="11">
                  <c:v>4.9999999999999991</c:v>
                </c:pt>
                <c:pt idx="12">
                  <c:v>3.9474999999999998</c:v>
                </c:pt>
                <c:pt idx="13">
                  <c:v>0</c:v>
                </c:pt>
                <c:pt idx="14">
                  <c:v>1</c:v>
                </c:pt>
                <c:pt idx="15">
                  <c:v>8.0023999999999997</c:v>
                </c:pt>
                <c:pt idx="16">
                  <c:v>11.998700000000001</c:v>
                </c:pt>
                <c:pt idx="17">
                  <c:v>9.9990000000000006</c:v>
                </c:pt>
                <c:pt idx="18">
                  <c:v>9.9999999999999982</c:v>
                </c:pt>
                <c:pt idx="19">
                  <c:v>12</c:v>
                </c:pt>
                <c:pt idx="20">
                  <c:v>11</c:v>
                </c:pt>
                <c:pt idx="21">
                  <c:v>16.999999999999996</c:v>
                </c:pt>
                <c:pt idx="22">
                  <c:v>6.9999999999999991</c:v>
                </c:pt>
                <c:pt idx="23">
                  <c:v>6.0018999999999991</c:v>
                </c:pt>
                <c:pt idx="24">
                  <c:v>11.998799999999999</c:v>
                </c:pt>
                <c:pt idx="25">
                  <c:v>6</c:v>
                </c:pt>
                <c:pt idx="26">
                  <c:v>4.9999999999999991</c:v>
                </c:pt>
                <c:pt idx="27">
                  <c:v>4.9999999999999991</c:v>
                </c:pt>
                <c:pt idx="28">
                  <c:v>13.54</c:v>
                </c:pt>
                <c:pt idx="29">
                  <c:v>1.806</c:v>
                </c:pt>
                <c:pt idx="30">
                  <c:v>6.0087999999999999</c:v>
                </c:pt>
                <c:pt idx="31">
                  <c:v>7.9994000000000005</c:v>
                </c:pt>
                <c:pt idx="32">
                  <c:v>6.9993000000000007</c:v>
                </c:pt>
                <c:pt idx="33">
                  <c:v>1.008</c:v>
                </c:pt>
              </c:numCache>
            </c:numRef>
          </c:val>
        </c:ser>
        <c:ser>
          <c:idx val="3"/>
          <c:order val="3"/>
          <c:tx>
            <c:strRef>
              <c:f>Tabel_Nr!$E$7</c:f>
              <c:strCache>
                <c:ptCount val="1"/>
                <c:pt idx="0">
                  <c:v>prof. titulari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Tabel_Nr!$E$8:$E$41</c:f>
              <c:numCache>
                <c:formatCode>0</c:formatCode>
                <c:ptCount val="34"/>
                <c:pt idx="0">
                  <c:v>3</c:v>
                </c:pt>
                <c:pt idx="1">
                  <c:v>4.9999999999999991</c:v>
                </c:pt>
                <c:pt idx="2">
                  <c:v>2.0015999999999998</c:v>
                </c:pt>
                <c:pt idx="3">
                  <c:v>3</c:v>
                </c:pt>
                <c:pt idx="4">
                  <c:v>3.0000000000000004</c:v>
                </c:pt>
                <c:pt idx="5">
                  <c:v>4</c:v>
                </c:pt>
                <c:pt idx="6">
                  <c:v>6.074236</c:v>
                </c:pt>
                <c:pt idx="7">
                  <c:v>4.0015999999999998</c:v>
                </c:pt>
                <c:pt idx="8">
                  <c:v>5.9976000000000003</c:v>
                </c:pt>
                <c:pt idx="9">
                  <c:v>0</c:v>
                </c:pt>
                <c:pt idx="10">
                  <c:v>1.0439999999999998</c:v>
                </c:pt>
                <c:pt idx="11">
                  <c:v>2</c:v>
                </c:pt>
                <c:pt idx="12">
                  <c:v>1.3149999999999999</c:v>
                </c:pt>
                <c:pt idx="13">
                  <c:v>0</c:v>
                </c:pt>
                <c:pt idx="14">
                  <c:v>7</c:v>
                </c:pt>
                <c:pt idx="15">
                  <c:v>10.0016</c:v>
                </c:pt>
                <c:pt idx="16">
                  <c:v>7.0027999999999997</c:v>
                </c:pt>
                <c:pt idx="17">
                  <c:v>7.9991999999999992</c:v>
                </c:pt>
                <c:pt idx="18">
                  <c:v>5.9999999999999991</c:v>
                </c:pt>
                <c:pt idx="19">
                  <c:v>9</c:v>
                </c:pt>
                <c:pt idx="20">
                  <c:v>9.9990000000000006</c:v>
                </c:pt>
                <c:pt idx="21">
                  <c:v>9.0000000000000018</c:v>
                </c:pt>
                <c:pt idx="22">
                  <c:v>13.999999999999998</c:v>
                </c:pt>
                <c:pt idx="23">
                  <c:v>2.9986000000000002</c:v>
                </c:pt>
                <c:pt idx="24">
                  <c:v>11.998799999999999</c:v>
                </c:pt>
                <c:pt idx="25">
                  <c:v>9.9999999999999964</c:v>
                </c:pt>
                <c:pt idx="26">
                  <c:v>7</c:v>
                </c:pt>
                <c:pt idx="27">
                  <c:v>12.999999999999998</c:v>
                </c:pt>
                <c:pt idx="28">
                  <c:v>8.3350000000000009</c:v>
                </c:pt>
                <c:pt idx="29">
                  <c:v>3.6120000000000001</c:v>
                </c:pt>
                <c:pt idx="30">
                  <c:v>4.0070999999999994</c:v>
                </c:pt>
                <c:pt idx="31">
                  <c:v>4.9987000000000004</c:v>
                </c:pt>
                <c:pt idx="32">
                  <c:v>1.9997999999999998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038208"/>
        <c:axId val="146660672"/>
        <c:axId val="0"/>
      </c:bar3DChart>
      <c:catAx>
        <c:axId val="147038208"/>
        <c:scaling>
          <c:orientation val="maxMin"/>
        </c:scaling>
        <c:delete val="0"/>
        <c:axPos val="l"/>
        <c:majorTickMark val="out"/>
        <c:minorTickMark val="none"/>
        <c:tickLblPos val="nextTo"/>
        <c:crossAx val="146660672"/>
        <c:crosses val="autoZero"/>
        <c:auto val="1"/>
        <c:lblAlgn val="ctr"/>
        <c:lblOffset val="100"/>
        <c:noMultiLvlLbl val="0"/>
      </c:catAx>
      <c:valAx>
        <c:axId val="146660672"/>
        <c:scaling>
          <c:orientation val="minMax"/>
        </c:scaling>
        <c:delete val="0"/>
        <c:axPos val="t"/>
        <c:majorGridlines/>
        <c:numFmt formatCode="0" sourceLinked="1"/>
        <c:majorTickMark val="out"/>
        <c:minorTickMark val="none"/>
        <c:tickLblPos val="nextTo"/>
        <c:crossAx val="147038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10"/>
          <c:order val="0"/>
          <c:tx>
            <c:strRef>
              <c:f>Tabel_Nr!$L$7</c:f>
              <c:strCache>
                <c:ptCount val="1"/>
                <c:pt idx="0">
                  <c:v>asist. vacant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Tabel_Nr!$L$8:$L$41</c:f>
              <c:numCache>
                <c:formatCode>0</c:formatCode>
                <c:ptCount val="34"/>
                <c:pt idx="0">
                  <c:v>0</c:v>
                </c:pt>
                <c:pt idx="1">
                  <c:v>1.0000000000000002</c:v>
                </c:pt>
                <c:pt idx="2">
                  <c:v>2.0015999999999998</c:v>
                </c:pt>
                <c:pt idx="3">
                  <c:v>0</c:v>
                </c:pt>
                <c:pt idx="4">
                  <c:v>9.9999999999999982</c:v>
                </c:pt>
                <c:pt idx="5">
                  <c:v>1</c:v>
                </c:pt>
                <c:pt idx="6">
                  <c:v>0</c:v>
                </c:pt>
                <c:pt idx="7">
                  <c:v>1.0004</c:v>
                </c:pt>
                <c:pt idx="8">
                  <c:v>0</c:v>
                </c:pt>
                <c:pt idx="9">
                  <c:v>3.9999999999999996</c:v>
                </c:pt>
                <c:pt idx="10">
                  <c:v>4.1736000000000004</c:v>
                </c:pt>
                <c:pt idx="11">
                  <c:v>0</c:v>
                </c:pt>
                <c:pt idx="12">
                  <c:v>1.3149999999999999</c:v>
                </c:pt>
                <c:pt idx="13">
                  <c:v>0</c:v>
                </c:pt>
                <c:pt idx="14">
                  <c:v>0</c:v>
                </c:pt>
                <c:pt idx="15">
                  <c:v>5.0007999999999999</c:v>
                </c:pt>
                <c:pt idx="16">
                  <c:v>8.9975000000000005</c:v>
                </c:pt>
                <c:pt idx="17">
                  <c:v>1.9997999999999998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2.0022000000000002</c:v>
                </c:pt>
                <c:pt idx="24">
                  <c:v>1.9997999999999998</c:v>
                </c:pt>
                <c:pt idx="25">
                  <c:v>8.9999999999999982</c:v>
                </c:pt>
                <c:pt idx="26">
                  <c:v>4</c:v>
                </c:pt>
                <c:pt idx="27">
                  <c:v>4.9999999999999982</c:v>
                </c:pt>
                <c:pt idx="28">
                  <c:v>2.085</c:v>
                </c:pt>
                <c:pt idx="29">
                  <c:v>1.806</c:v>
                </c:pt>
                <c:pt idx="30">
                  <c:v>2.0017</c:v>
                </c:pt>
                <c:pt idx="31">
                  <c:v>3.0007000000000001</c:v>
                </c:pt>
                <c:pt idx="32">
                  <c:v>3.0030000000000001</c:v>
                </c:pt>
                <c:pt idx="33">
                  <c:v>0</c:v>
                </c:pt>
              </c:numCache>
            </c:numRef>
          </c:val>
        </c:ser>
        <c:ser>
          <c:idx val="8"/>
          <c:order val="1"/>
          <c:tx>
            <c:strRef>
              <c:f>Tabel_Nr!$J$7</c:f>
              <c:strCache>
                <c:ptCount val="1"/>
                <c:pt idx="0">
                  <c:v>S.L./lect.vacant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Tabel_Nr!$J$8:$J$41</c:f>
              <c:numCache>
                <c:formatCode>0</c:formatCode>
                <c:ptCount val="34"/>
                <c:pt idx="0">
                  <c:v>5.0000000000000009</c:v>
                </c:pt>
                <c:pt idx="1">
                  <c:v>5.0000000000000009</c:v>
                </c:pt>
                <c:pt idx="2">
                  <c:v>2.9988000000000001</c:v>
                </c:pt>
                <c:pt idx="3">
                  <c:v>1.0007999999999999</c:v>
                </c:pt>
                <c:pt idx="4">
                  <c:v>11</c:v>
                </c:pt>
                <c:pt idx="5">
                  <c:v>3</c:v>
                </c:pt>
                <c:pt idx="6">
                  <c:v>13.672499999999999</c:v>
                </c:pt>
                <c:pt idx="7">
                  <c:v>6.9987000000000004</c:v>
                </c:pt>
                <c:pt idx="8">
                  <c:v>9.0013000000000005</c:v>
                </c:pt>
                <c:pt idx="9">
                  <c:v>7.0006250000000003</c:v>
                </c:pt>
                <c:pt idx="10">
                  <c:v>2.0879999999999996</c:v>
                </c:pt>
                <c:pt idx="11">
                  <c:v>10.000000000000002</c:v>
                </c:pt>
                <c:pt idx="12">
                  <c:v>6.58</c:v>
                </c:pt>
                <c:pt idx="13">
                  <c:v>0</c:v>
                </c:pt>
                <c:pt idx="14">
                  <c:v>8.9999999999999982</c:v>
                </c:pt>
                <c:pt idx="15">
                  <c:v>5.9976000000000003</c:v>
                </c:pt>
                <c:pt idx="16">
                  <c:v>7.0027999999999997</c:v>
                </c:pt>
                <c:pt idx="17">
                  <c:v>5.0028000000000006</c:v>
                </c:pt>
                <c:pt idx="18">
                  <c:v>4</c:v>
                </c:pt>
                <c:pt idx="19">
                  <c:v>15</c:v>
                </c:pt>
                <c:pt idx="20">
                  <c:v>7.996999999999999</c:v>
                </c:pt>
                <c:pt idx="21">
                  <c:v>9.0000000000000018</c:v>
                </c:pt>
                <c:pt idx="22">
                  <c:v>8</c:v>
                </c:pt>
                <c:pt idx="23">
                  <c:v>16.9999</c:v>
                </c:pt>
                <c:pt idx="24">
                  <c:v>7.0026000000000002</c:v>
                </c:pt>
                <c:pt idx="25">
                  <c:v>8.9999999999999982</c:v>
                </c:pt>
                <c:pt idx="26">
                  <c:v>8</c:v>
                </c:pt>
                <c:pt idx="27">
                  <c:v>9</c:v>
                </c:pt>
                <c:pt idx="28">
                  <c:v>5.21</c:v>
                </c:pt>
                <c:pt idx="29">
                  <c:v>3.6120000000000001</c:v>
                </c:pt>
                <c:pt idx="30">
                  <c:v>11.954700000000001</c:v>
                </c:pt>
                <c:pt idx="31">
                  <c:v>11.0001</c:v>
                </c:pt>
                <c:pt idx="32">
                  <c:v>3.0030000000000001</c:v>
                </c:pt>
                <c:pt idx="33">
                  <c:v>1.9991999999999999</c:v>
                </c:pt>
              </c:numCache>
            </c:numRef>
          </c:val>
        </c:ser>
        <c:ser>
          <c:idx val="6"/>
          <c:order val="2"/>
          <c:tx>
            <c:strRef>
              <c:f>Tabel_Nr!$H$7</c:f>
              <c:strCache>
                <c:ptCount val="1"/>
                <c:pt idx="0">
                  <c:v>conf. vacant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Tabel_Nr!$H$8:$H$41</c:f>
              <c:numCache>
                <c:formatCode>0</c:formatCode>
                <c:ptCount val="34"/>
                <c:pt idx="0">
                  <c:v>1.9999999999999998</c:v>
                </c:pt>
                <c:pt idx="1">
                  <c:v>2.0000000000000004</c:v>
                </c:pt>
                <c:pt idx="2">
                  <c:v>5.0004</c:v>
                </c:pt>
                <c:pt idx="3">
                  <c:v>3</c:v>
                </c:pt>
                <c:pt idx="4">
                  <c:v>8</c:v>
                </c:pt>
                <c:pt idx="5">
                  <c:v>5</c:v>
                </c:pt>
                <c:pt idx="6">
                  <c:v>4.5575000000000001</c:v>
                </c:pt>
                <c:pt idx="7">
                  <c:v>6.0023999999999997</c:v>
                </c:pt>
                <c:pt idx="8">
                  <c:v>2.9988000000000001</c:v>
                </c:pt>
                <c:pt idx="9">
                  <c:v>9.0000000000000018</c:v>
                </c:pt>
                <c:pt idx="10">
                  <c:v>3.1295999999999999</c:v>
                </c:pt>
                <c:pt idx="11">
                  <c:v>7.0000000000000027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1.0024000000000002</c:v>
                </c:pt>
                <c:pt idx="16">
                  <c:v>3.0011999999999999</c:v>
                </c:pt>
                <c:pt idx="17">
                  <c:v>25.000800000000005</c:v>
                </c:pt>
                <c:pt idx="18">
                  <c:v>7</c:v>
                </c:pt>
                <c:pt idx="19">
                  <c:v>10</c:v>
                </c:pt>
                <c:pt idx="20">
                  <c:v>13.002000000000001</c:v>
                </c:pt>
                <c:pt idx="21">
                  <c:v>1</c:v>
                </c:pt>
                <c:pt idx="22">
                  <c:v>1</c:v>
                </c:pt>
                <c:pt idx="23">
                  <c:v>3.9996999999999998</c:v>
                </c:pt>
                <c:pt idx="24">
                  <c:v>15.001800000000001</c:v>
                </c:pt>
                <c:pt idx="25">
                  <c:v>1</c:v>
                </c:pt>
                <c:pt idx="26">
                  <c:v>8</c:v>
                </c:pt>
                <c:pt idx="27">
                  <c:v>13</c:v>
                </c:pt>
                <c:pt idx="28">
                  <c:v>11.46</c:v>
                </c:pt>
                <c:pt idx="29">
                  <c:v>2.7103999999999995</c:v>
                </c:pt>
                <c:pt idx="30">
                  <c:v>1.0026999999999999</c:v>
                </c:pt>
                <c:pt idx="31">
                  <c:v>0.99900000000000011</c:v>
                </c:pt>
                <c:pt idx="32">
                  <c:v>3.0030000000000001</c:v>
                </c:pt>
                <c:pt idx="33">
                  <c:v>0</c:v>
                </c:pt>
              </c:numCache>
            </c:numRef>
          </c:val>
        </c:ser>
        <c:ser>
          <c:idx val="4"/>
          <c:order val="3"/>
          <c:tx>
            <c:strRef>
              <c:f>Tabel_Nr!$F$7</c:f>
              <c:strCache>
                <c:ptCount val="1"/>
                <c:pt idx="0">
                  <c:v>prof. vacant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Tabel_Nr!$F$8:$F$41</c:f>
              <c:numCache>
                <c:formatCode>0</c:formatCode>
                <c:ptCount val="34"/>
                <c:pt idx="0">
                  <c:v>1.9999999999999998</c:v>
                </c:pt>
                <c:pt idx="1">
                  <c:v>2.0000000000000004</c:v>
                </c:pt>
                <c:pt idx="2">
                  <c:v>2.9988000000000001</c:v>
                </c:pt>
                <c:pt idx="3">
                  <c:v>1.9992000000000001</c:v>
                </c:pt>
                <c:pt idx="4">
                  <c:v>6.0000000000000009</c:v>
                </c:pt>
                <c:pt idx="5">
                  <c:v>5</c:v>
                </c:pt>
                <c:pt idx="6">
                  <c:v>0.99840000000000007</c:v>
                </c:pt>
                <c:pt idx="7">
                  <c:v>0</c:v>
                </c:pt>
                <c:pt idx="8">
                  <c:v>3.9885999999999999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1.9991999999999999</c:v>
                </c:pt>
                <c:pt idx="16">
                  <c:v>1.0004</c:v>
                </c:pt>
                <c:pt idx="17">
                  <c:v>1.0032000000000001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1.0011000000000001</c:v>
                </c:pt>
                <c:pt idx="24">
                  <c:v>1.9997999999999998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586880"/>
        <c:axId val="196486848"/>
        <c:axId val="0"/>
      </c:bar3DChart>
      <c:catAx>
        <c:axId val="142586880"/>
        <c:scaling>
          <c:orientation val="maxMin"/>
        </c:scaling>
        <c:delete val="0"/>
        <c:axPos val="l"/>
        <c:majorTickMark val="out"/>
        <c:minorTickMark val="none"/>
        <c:tickLblPos val="nextTo"/>
        <c:crossAx val="196486848"/>
        <c:crosses val="autoZero"/>
        <c:auto val="1"/>
        <c:lblAlgn val="ctr"/>
        <c:lblOffset val="100"/>
        <c:noMultiLvlLbl val="0"/>
      </c:catAx>
      <c:valAx>
        <c:axId val="196486848"/>
        <c:scaling>
          <c:orientation val="minMax"/>
        </c:scaling>
        <c:delete val="0"/>
        <c:axPos val="t"/>
        <c:majorGridlines/>
        <c:numFmt formatCode="0" sourceLinked="1"/>
        <c:majorTickMark val="out"/>
        <c:minorTickMark val="none"/>
        <c:tickLblPos val="nextTo"/>
        <c:crossAx val="142586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483784786293488E-2"/>
          <c:y val="9.9283863042841106E-2"/>
          <c:w val="0.86695648229156541"/>
          <c:h val="0.87800142924418023"/>
        </c:manualLayout>
      </c:layout>
      <c:bar3DChart>
        <c:barDir val="bar"/>
        <c:grouping val="percentStacked"/>
        <c:varyColors val="0"/>
        <c:ser>
          <c:idx val="3"/>
          <c:order val="0"/>
          <c:tx>
            <c:strRef>
              <c:f>'Titulari_%'!$E$5</c:f>
              <c:strCache>
                <c:ptCount val="1"/>
                <c:pt idx="0">
                  <c:v>asistent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'Titulari_%'!$A$6:$A$39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'Titulari_%'!$E$6:$E$39</c:f>
              <c:numCache>
                <c:formatCode>0.00</c:formatCode>
                <c:ptCount val="34"/>
                <c:pt idx="0">
                  <c:v>14.705882352941178</c:v>
                </c:pt>
                <c:pt idx="1">
                  <c:v>9.67741935483871</c:v>
                </c:pt>
                <c:pt idx="2">
                  <c:v>16.670000000000002</c:v>
                </c:pt>
                <c:pt idx="3">
                  <c:v>4.17</c:v>
                </c:pt>
                <c:pt idx="4">
                  <c:v>10.769230769230768</c:v>
                </c:pt>
                <c:pt idx="5">
                  <c:v>17.5</c:v>
                </c:pt>
                <c:pt idx="6">
                  <c:v>14.58</c:v>
                </c:pt>
                <c:pt idx="7">
                  <c:v>19.510000000000002</c:v>
                </c:pt>
                <c:pt idx="8">
                  <c:v>2.04</c:v>
                </c:pt>
                <c:pt idx="9">
                  <c:v>22.726949901279809</c:v>
                </c:pt>
                <c:pt idx="10">
                  <c:v>13.04</c:v>
                </c:pt>
                <c:pt idx="11">
                  <c:v>23.52941176470588</c:v>
                </c:pt>
                <c:pt idx="12">
                  <c:v>10.53</c:v>
                </c:pt>
                <c:pt idx="13">
                  <c:v>0</c:v>
                </c:pt>
                <c:pt idx="14">
                  <c:v>6.0606060606060606</c:v>
                </c:pt>
                <c:pt idx="15">
                  <c:v>21.43</c:v>
                </c:pt>
                <c:pt idx="16">
                  <c:v>4.92</c:v>
                </c:pt>
                <c:pt idx="17">
                  <c:v>12.12</c:v>
                </c:pt>
                <c:pt idx="18">
                  <c:v>3.0303030303030303</c:v>
                </c:pt>
                <c:pt idx="19">
                  <c:v>12.307692307692307</c:v>
                </c:pt>
                <c:pt idx="20">
                  <c:v>9.09</c:v>
                </c:pt>
                <c:pt idx="21">
                  <c:v>12.244897959183673</c:v>
                </c:pt>
                <c:pt idx="22">
                  <c:v>26.190476190476197</c:v>
                </c:pt>
                <c:pt idx="23">
                  <c:v>10.64</c:v>
                </c:pt>
                <c:pt idx="24">
                  <c:v>13.64</c:v>
                </c:pt>
                <c:pt idx="25">
                  <c:v>12.76595744680851</c:v>
                </c:pt>
                <c:pt idx="26">
                  <c:v>16.326530612244898</c:v>
                </c:pt>
                <c:pt idx="27">
                  <c:v>13.333333333333334</c:v>
                </c:pt>
                <c:pt idx="28">
                  <c:v>2.08</c:v>
                </c:pt>
                <c:pt idx="29">
                  <c:v>9.68</c:v>
                </c:pt>
                <c:pt idx="30">
                  <c:v>21.66</c:v>
                </c:pt>
                <c:pt idx="31">
                  <c:v>2.7</c:v>
                </c:pt>
                <c:pt idx="32">
                  <c:v>3.03</c:v>
                </c:pt>
                <c:pt idx="33">
                  <c:v>53.57</c:v>
                </c:pt>
              </c:numCache>
            </c:numRef>
          </c:val>
        </c:ser>
        <c:ser>
          <c:idx val="2"/>
          <c:order val="1"/>
          <c:tx>
            <c:strRef>
              <c:f>'Titulari_%'!$D$5</c:f>
              <c:strCache>
                <c:ptCount val="1"/>
                <c:pt idx="0">
                  <c:v>sef lucrari / lector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'Titulari_%'!$A$6:$A$39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'Titulari_%'!$D$6:$D$39</c:f>
              <c:numCache>
                <c:formatCode>0.00</c:formatCode>
                <c:ptCount val="34"/>
                <c:pt idx="0">
                  <c:v>26.470588235294123</c:v>
                </c:pt>
                <c:pt idx="1">
                  <c:v>25.806451612903224</c:v>
                </c:pt>
                <c:pt idx="2">
                  <c:v>27.78</c:v>
                </c:pt>
                <c:pt idx="3">
                  <c:v>33.47</c:v>
                </c:pt>
                <c:pt idx="4">
                  <c:v>20</c:v>
                </c:pt>
                <c:pt idx="5">
                  <c:v>25</c:v>
                </c:pt>
                <c:pt idx="6">
                  <c:v>39.58</c:v>
                </c:pt>
                <c:pt idx="7">
                  <c:v>31.71</c:v>
                </c:pt>
                <c:pt idx="8">
                  <c:v>32.65</c:v>
                </c:pt>
                <c:pt idx="9">
                  <c:v>20.454254911151832</c:v>
                </c:pt>
                <c:pt idx="10">
                  <c:v>34.78</c:v>
                </c:pt>
                <c:pt idx="11">
                  <c:v>21.568627450980394</c:v>
                </c:pt>
                <c:pt idx="12">
                  <c:v>36.840000000000003</c:v>
                </c:pt>
                <c:pt idx="13">
                  <c:v>0</c:v>
                </c:pt>
                <c:pt idx="14">
                  <c:v>24.242424242424242</c:v>
                </c:pt>
                <c:pt idx="15">
                  <c:v>21.43</c:v>
                </c:pt>
                <c:pt idx="16">
                  <c:v>31.15</c:v>
                </c:pt>
                <c:pt idx="17">
                  <c:v>10.61</c:v>
                </c:pt>
                <c:pt idx="18">
                  <c:v>12.121212121212121</c:v>
                </c:pt>
                <c:pt idx="19">
                  <c:v>13.846153846153845</c:v>
                </c:pt>
                <c:pt idx="20">
                  <c:v>14.54</c:v>
                </c:pt>
                <c:pt idx="21">
                  <c:v>12.244897959183676</c:v>
                </c:pt>
                <c:pt idx="22">
                  <c:v>2.3809523809523809</c:v>
                </c:pt>
                <c:pt idx="23">
                  <c:v>19.149999999999999</c:v>
                </c:pt>
                <c:pt idx="24">
                  <c:v>10.61</c:v>
                </c:pt>
                <c:pt idx="25">
                  <c:v>12.76595744680851</c:v>
                </c:pt>
                <c:pt idx="26">
                  <c:v>18.367346938775512</c:v>
                </c:pt>
                <c:pt idx="27">
                  <c:v>11.666666666666668</c:v>
                </c:pt>
                <c:pt idx="28">
                  <c:v>16.670000000000002</c:v>
                </c:pt>
                <c:pt idx="29">
                  <c:v>41.94</c:v>
                </c:pt>
                <c:pt idx="30">
                  <c:v>10.83</c:v>
                </c:pt>
                <c:pt idx="31">
                  <c:v>21.62</c:v>
                </c:pt>
                <c:pt idx="32">
                  <c:v>42.42</c:v>
                </c:pt>
                <c:pt idx="33">
                  <c:v>35.71</c:v>
                </c:pt>
              </c:numCache>
            </c:numRef>
          </c:val>
        </c:ser>
        <c:ser>
          <c:idx val="1"/>
          <c:order val="2"/>
          <c:tx>
            <c:strRef>
              <c:f>'Titulari_%'!$C$5</c:f>
              <c:strCache>
                <c:ptCount val="1"/>
                <c:pt idx="0">
                  <c:v>conf.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'Titulari_%'!$A$6:$A$39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'Titulari_%'!$C$6:$C$39</c:f>
              <c:numCache>
                <c:formatCode>0.00</c:formatCode>
                <c:ptCount val="34"/>
                <c:pt idx="0">
                  <c:v>23.52941176470588</c:v>
                </c:pt>
                <c:pt idx="1">
                  <c:v>16.129032258064516</c:v>
                </c:pt>
                <c:pt idx="2">
                  <c:v>13.89</c:v>
                </c:pt>
                <c:pt idx="3">
                  <c:v>25</c:v>
                </c:pt>
                <c:pt idx="4">
                  <c:v>10.769230769230772</c:v>
                </c:pt>
                <c:pt idx="5">
                  <c:v>12.5</c:v>
                </c:pt>
                <c:pt idx="6">
                  <c:v>10.42</c:v>
                </c:pt>
                <c:pt idx="7">
                  <c:v>4.88</c:v>
                </c:pt>
                <c:pt idx="8">
                  <c:v>20.41</c:v>
                </c:pt>
                <c:pt idx="9">
                  <c:v>4.5453899802559619</c:v>
                </c:pt>
                <c:pt idx="10">
                  <c:v>8.6999999999999993</c:v>
                </c:pt>
                <c:pt idx="11">
                  <c:v>9.8039215686274499</c:v>
                </c:pt>
                <c:pt idx="12">
                  <c:v>15.79</c:v>
                </c:pt>
                <c:pt idx="13">
                  <c:v>0</c:v>
                </c:pt>
                <c:pt idx="14">
                  <c:v>3.0303030303030303</c:v>
                </c:pt>
                <c:pt idx="15">
                  <c:v>14.29</c:v>
                </c:pt>
                <c:pt idx="16">
                  <c:v>19.670000000000002</c:v>
                </c:pt>
                <c:pt idx="17">
                  <c:v>15.15</c:v>
                </c:pt>
                <c:pt idx="18">
                  <c:v>30.303030303030297</c:v>
                </c:pt>
                <c:pt idx="19">
                  <c:v>18.46153846153846</c:v>
                </c:pt>
                <c:pt idx="20">
                  <c:v>20</c:v>
                </c:pt>
                <c:pt idx="21">
                  <c:v>34.6938775510204</c:v>
                </c:pt>
                <c:pt idx="22">
                  <c:v>16.666666666666664</c:v>
                </c:pt>
                <c:pt idx="23">
                  <c:v>12.77</c:v>
                </c:pt>
                <c:pt idx="24">
                  <c:v>18.18</c:v>
                </c:pt>
                <c:pt idx="25">
                  <c:v>12.765957446808512</c:v>
                </c:pt>
                <c:pt idx="26">
                  <c:v>10.204081632653059</c:v>
                </c:pt>
                <c:pt idx="27">
                  <c:v>8.3333333333333321</c:v>
                </c:pt>
                <c:pt idx="28">
                  <c:v>27.08</c:v>
                </c:pt>
                <c:pt idx="29">
                  <c:v>6.45</c:v>
                </c:pt>
                <c:pt idx="30">
                  <c:v>16.239999999999998</c:v>
                </c:pt>
                <c:pt idx="31">
                  <c:v>21.62</c:v>
                </c:pt>
                <c:pt idx="32">
                  <c:v>0</c:v>
                </c:pt>
                <c:pt idx="33">
                  <c:v>3.6</c:v>
                </c:pt>
              </c:numCache>
            </c:numRef>
          </c:val>
        </c:ser>
        <c:ser>
          <c:idx val="0"/>
          <c:order val="3"/>
          <c:tx>
            <c:strRef>
              <c:f>'Titulari_%'!$B$5</c:f>
              <c:strCache>
                <c:ptCount val="1"/>
                <c:pt idx="0">
                  <c:v>prof.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'Titulari_%'!$A$6:$A$39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'Titulari_%'!$B$6:$B$39</c:f>
              <c:numCache>
                <c:formatCode>0.00</c:formatCode>
                <c:ptCount val="34"/>
                <c:pt idx="0">
                  <c:v>8.8235294117647065</c:v>
                </c:pt>
                <c:pt idx="1">
                  <c:v>16.129032258064516</c:v>
                </c:pt>
                <c:pt idx="2">
                  <c:v>5.56</c:v>
                </c:pt>
                <c:pt idx="3">
                  <c:v>12.5</c:v>
                </c:pt>
                <c:pt idx="4">
                  <c:v>4.6153846153846159</c:v>
                </c:pt>
                <c:pt idx="5">
                  <c:v>10</c:v>
                </c:pt>
                <c:pt idx="6">
                  <c:v>8.33</c:v>
                </c:pt>
                <c:pt idx="7">
                  <c:v>9.76</c:v>
                </c:pt>
                <c:pt idx="8">
                  <c:v>12.24</c:v>
                </c:pt>
                <c:pt idx="9">
                  <c:v>0</c:v>
                </c:pt>
                <c:pt idx="10">
                  <c:v>4.3499999999999996</c:v>
                </c:pt>
                <c:pt idx="11">
                  <c:v>3.9215686274509802</c:v>
                </c:pt>
                <c:pt idx="12">
                  <c:v>5.26</c:v>
                </c:pt>
                <c:pt idx="13">
                  <c:v>0</c:v>
                </c:pt>
                <c:pt idx="14">
                  <c:v>21.212121212121211</c:v>
                </c:pt>
                <c:pt idx="15">
                  <c:v>17.86</c:v>
                </c:pt>
                <c:pt idx="16">
                  <c:v>11.48</c:v>
                </c:pt>
                <c:pt idx="17">
                  <c:v>12.12</c:v>
                </c:pt>
                <c:pt idx="18">
                  <c:v>18.18181818181818</c:v>
                </c:pt>
                <c:pt idx="19">
                  <c:v>13.846153846153847</c:v>
                </c:pt>
                <c:pt idx="20">
                  <c:v>18.18</c:v>
                </c:pt>
                <c:pt idx="21">
                  <c:v>18.367346938775512</c:v>
                </c:pt>
                <c:pt idx="22">
                  <c:v>33.333333333333329</c:v>
                </c:pt>
                <c:pt idx="23">
                  <c:v>6.38</c:v>
                </c:pt>
                <c:pt idx="24">
                  <c:v>18.18</c:v>
                </c:pt>
                <c:pt idx="25">
                  <c:v>21.276595744680847</c:v>
                </c:pt>
                <c:pt idx="26">
                  <c:v>14.285714285714285</c:v>
                </c:pt>
                <c:pt idx="27">
                  <c:v>21.666666666666664</c:v>
                </c:pt>
                <c:pt idx="28">
                  <c:v>16.670000000000002</c:v>
                </c:pt>
                <c:pt idx="29">
                  <c:v>12.9</c:v>
                </c:pt>
                <c:pt idx="30">
                  <c:v>10.83</c:v>
                </c:pt>
                <c:pt idx="31">
                  <c:v>13.51</c:v>
                </c:pt>
                <c:pt idx="32">
                  <c:v>6.06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901760"/>
        <c:axId val="196489152"/>
        <c:axId val="0"/>
      </c:bar3DChart>
      <c:catAx>
        <c:axId val="142901760"/>
        <c:scaling>
          <c:orientation val="maxMin"/>
        </c:scaling>
        <c:delete val="0"/>
        <c:axPos val="l"/>
        <c:majorTickMark val="out"/>
        <c:minorTickMark val="none"/>
        <c:tickLblPos val="nextTo"/>
        <c:crossAx val="196489152"/>
        <c:crosses val="autoZero"/>
        <c:auto val="1"/>
        <c:lblAlgn val="ctr"/>
        <c:lblOffset val="100"/>
        <c:noMultiLvlLbl val="0"/>
      </c:catAx>
      <c:valAx>
        <c:axId val="19648915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2901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451085984824103"/>
          <c:y val="1.9459953869402691E-2"/>
          <c:w val="0.79809421642458178"/>
          <c:h val="5.0457588660890423E-2"/>
        </c:manualLayout>
      </c:layout>
      <c:overlay val="0"/>
      <c:txPr>
        <a:bodyPr/>
        <a:lstStyle/>
        <a:p>
          <a:pPr>
            <a:defRPr sz="1200"/>
          </a:pPr>
          <a:endParaRPr lang="ro-R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74526506608917E-2"/>
          <c:y val="9.8173987603170573E-2"/>
          <c:w val="0.85467782152230964"/>
          <c:h val="0.88661011513211718"/>
        </c:manualLayout>
      </c:layout>
      <c:bar3DChart>
        <c:barDir val="bar"/>
        <c:grouping val="percentStacked"/>
        <c:varyColors val="0"/>
        <c:ser>
          <c:idx val="3"/>
          <c:order val="0"/>
          <c:tx>
            <c:strRef>
              <c:f>'Vacante_%'!$E$5</c:f>
              <c:strCache>
                <c:ptCount val="1"/>
                <c:pt idx="0">
                  <c:v>asistent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'Vacante_%'!$A$6:$A$39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'Vacante_%'!$E$6:$E$39</c:f>
              <c:numCache>
                <c:formatCode>0.00</c:formatCode>
                <c:ptCount val="34"/>
                <c:pt idx="0">
                  <c:v>0</c:v>
                </c:pt>
                <c:pt idx="1">
                  <c:v>3.2258064516129039</c:v>
                </c:pt>
                <c:pt idx="2">
                  <c:v>5.56</c:v>
                </c:pt>
                <c:pt idx="3">
                  <c:v>0</c:v>
                </c:pt>
                <c:pt idx="4">
                  <c:v>15.384615384615383</c:v>
                </c:pt>
                <c:pt idx="5">
                  <c:v>2.5</c:v>
                </c:pt>
                <c:pt idx="6">
                  <c:v>0</c:v>
                </c:pt>
                <c:pt idx="7">
                  <c:v>2.44</c:v>
                </c:pt>
                <c:pt idx="8">
                  <c:v>0</c:v>
                </c:pt>
                <c:pt idx="9">
                  <c:v>9.0907799605119237</c:v>
                </c:pt>
                <c:pt idx="10">
                  <c:v>17.39</c:v>
                </c:pt>
                <c:pt idx="11">
                  <c:v>0</c:v>
                </c:pt>
                <c:pt idx="12">
                  <c:v>5.26</c:v>
                </c:pt>
                <c:pt idx="13">
                  <c:v>0</c:v>
                </c:pt>
                <c:pt idx="14">
                  <c:v>0</c:v>
                </c:pt>
                <c:pt idx="15">
                  <c:v>8.93</c:v>
                </c:pt>
                <c:pt idx="16">
                  <c:v>14.75</c:v>
                </c:pt>
                <c:pt idx="17">
                  <c:v>3.03</c:v>
                </c:pt>
                <c:pt idx="18">
                  <c:v>3.0303030303030303</c:v>
                </c:pt>
                <c:pt idx="19">
                  <c:v>1.5384615384615385</c:v>
                </c:pt>
                <c:pt idx="20">
                  <c:v>0</c:v>
                </c:pt>
                <c:pt idx="21">
                  <c:v>2.0408163265306123</c:v>
                </c:pt>
                <c:pt idx="22">
                  <c:v>0</c:v>
                </c:pt>
                <c:pt idx="23">
                  <c:v>4.26</c:v>
                </c:pt>
                <c:pt idx="24">
                  <c:v>3.03</c:v>
                </c:pt>
                <c:pt idx="25">
                  <c:v>19.148936170212767</c:v>
                </c:pt>
                <c:pt idx="26">
                  <c:v>8.1632653061224492</c:v>
                </c:pt>
                <c:pt idx="27">
                  <c:v>8.3333333333333304</c:v>
                </c:pt>
                <c:pt idx="28">
                  <c:v>4.17</c:v>
                </c:pt>
                <c:pt idx="29">
                  <c:v>6.45</c:v>
                </c:pt>
                <c:pt idx="30">
                  <c:v>5.41</c:v>
                </c:pt>
                <c:pt idx="31">
                  <c:v>8.11</c:v>
                </c:pt>
                <c:pt idx="32">
                  <c:v>9.1</c:v>
                </c:pt>
                <c:pt idx="33">
                  <c:v>0</c:v>
                </c:pt>
              </c:numCache>
            </c:numRef>
          </c:val>
        </c:ser>
        <c:ser>
          <c:idx val="2"/>
          <c:order val="1"/>
          <c:tx>
            <c:strRef>
              <c:f>'Vacante_%'!$D$5</c:f>
              <c:strCache>
                <c:ptCount val="1"/>
                <c:pt idx="0">
                  <c:v>sef lucrari / lector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'Vacante_%'!$A$6:$A$39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'Vacante_%'!$D$6:$D$39</c:f>
              <c:numCache>
                <c:formatCode>0.00</c:formatCode>
                <c:ptCount val="34"/>
                <c:pt idx="0">
                  <c:v>14.705882352941178</c:v>
                </c:pt>
                <c:pt idx="1">
                  <c:v>16.12903225806452</c:v>
                </c:pt>
                <c:pt idx="2">
                  <c:v>8.33</c:v>
                </c:pt>
                <c:pt idx="3">
                  <c:v>4.17</c:v>
                </c:pt>
                <c:pt idx="4">
                  <c:v>16.923076923076923</c:v>
                </c:pt>
                <c:pt idx="5">
                  <c:v>7.5</c:v>
                </c:pt>
                <c:pt idx="6">
                  <c:v>18.75</c:v>
                </c:pt>
                <c:pt idx="7">
                  <c:v>17.07</c:v>
                </c:pt>
                <c:pt idx="8">
                  <c:v>18.37</c:v>
                </c:pt>
                <c:pt idx="9">
                  <c:v>15.910285365264698</c:v>
                </c:pt>
                <c:pt idx="10">
                  <c:v>8.6999999999999993</c:v>
                </c:pt>
                <c:pt idx="11">
                  <c:v>19.607843137254903</c:v>
                </c:pt>
                <c:pt idx="12">
                  <c:v>26.32</c:v>
                </c:pt>
                <c:pt idx="13">
                  <c:v>0</c:v>
                </c:pt>
                <c:pt idx="14">
                  <c:v>27.27272727272727</c:v>
                </c:pt>
                <c:pt idx="15">
                  <c:v>10.71</c:v>
                </c:pt>
                <c:pt idx="16">
                  <c:v>11.48</c:v>
                </c:pt>
                <c:pt idx="17">
                  <c:v>7.58</c:v>
                </c:pt>
                <c:pt idx="18">
                  <c:v>12.121212121212121</c:v>
                </c:pt>
                <c:pt idx="19">
                  <c:v>23.076923076923077</c:v>
                </c:pt>
                <c:pt idx="20">
                  <c:v>14.54</c:v>
                </c:pt>
                <c:pt idx="21">
                  <c:v>18.367346938775512</c:v>
                </c:pt>
                <c:pt idx="22">
                  <c:v>19.047619047619047</c:v>
                </c:pt>
                <c:pt idx="23">
                  <c:v>36.17</c:v>
                </c:pt>
                <c:pt idx="24">
                  <c:v>10.61</c:v>
                </c:pt>
                <c:pt idx="25">
                  <c:v>19.148936170212767</c:v>
                </c:pt>
                <c:pt idx="26">
                  <c:v>16.326530612244898</c:v>
                </c:pt>
                <c:pt idx="27">
                  <c:v>15</c:v>
                </c:pt>
                <c:pt idx="28">
                  <c:v>10.42</c:v>
                </c:pt>
                <c:pt idx="29">
                  <c:v>12.9</c:v>
                </c:pt>
                <c:pt idx="30">
                  <c:v>32.31</c:v>
                </c:pt>
                <c:pt idx="31">
                  <c:v>29.73</c:v>
                </c:pt>
                <c:pt idx="32">
                  <c:v>9.1</c:v>
                </c:pt>
                <c:pt idx="33">
                  <c:v>7.14</c:v>
                </c:pt>
              </c:numCache>
            </c:numRef>
          </c:val>
        </c:ser>
        <c:ser>
          <c:idx val="1"/>
          <c:order val="2"/>
          <c:tx>
            <c:strRef>
              <c:f>'Vacante_%'!$C$5</c:f>
              <c:strCache>
                <c:ptCount val="1"/>
                <c:pt idx="0">
                  <c:v>conferentiar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'Vacante_%'!$A$6:$A$39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'Vacante_%'!$C$6:$C$39</c:f>
              <c:numCache>
                <c:formatCode>0.00</c:formatCode>
                <c:ptCount val="34"/>
                <c:pt idx="0">
                  <c:v>5.8823529411764701</c:v>
                </c:pt>
                <c:pt idx="1">
                  <c:v>6.4516129032258078</c:v>
                </c:pt>
                <c:pt idx="2">
                  <c:v>13.89</c:v>
                </c:pt>
                <c:pt idx="3">
                  <c:v>12.5</c:v>
                </c:pt>
                <c:pt idx="4">
                  <c:v>12.307692307692308</c:v>
                </c:pt>
                <c:pt idx="5">
                  <c:v>12.5</c:v>
                </c:pt>
                <c:pt idx="6">
                  <c:v>6.25</c:v>
                </c:pt>
                <c:pt idx="7">
                  <c:v>14.64</c:v>
                </c:pt>
                <c:pt idx="8">
                  <c:v>6.12</c:v>
                </c:pt>
                <c:pt idx="9">
                  <c:v>20.454254911151832</c:v>
                </c:pt>
                <c:pt idx="10">
                  <c:v>13.04</c:v>
                </c:pt>
                <c:pt idx="11">
                  <c:v>13.725490196078436</c:v>
                </c:pt>
                <c:pt idx="12">
                  <c:v>0</c:v>
                </c:pt>
                <c:pt idx="13">
                  <c:v>0</c:v>
                </c:pt>
                <c:pt idx="14">
                  <c:v>9.0909090909090917</c:v>
                </c:pt>
                <c:pt idx="15">
                  <c:v>1.79</c:v>
                </c:pt>
                <c:pt idx="16">
                  <c:v>4.92</c:v>
                </c:pt>
                <c:pt idx="17">
                  <c:v>37.880000000000003</c:v>
                </c:pt>
                <c:pt idx="18">
                  <c:v>21.212121212121211</c:v>
                </c:pt>
                <c:pt idx="19">
                  <c:v>15.384615384615385</c:v>
                </c:pt>
                <c:pt idx="20">
                  <c:v>23.64</c:v>
                </c:pt>
                <c:pt idx="21">
                  <c:v>2.0408163265306123</c:v>
                </c:pt>
                <c:pt idx="22">
                  <c:v>2.3809523809523809</c:v>
                </c:pt>
                <c:pt idx="23">
                  <c:v>8.51</c:v>
                </c:pt>
                <c:pt idx="24">
                  <c:v>22.73</c:v>
                </c:pt>
                <c:pt idx="25">
                  <c:v>2.1276595744680855</c:v>
                </c:pt>
                <c:pt idx="26">
                  <c:v>16.326530612244898</c:v>
                </c:pt>
                <c:pt idx="27">
                  <c:v>21.666666666666668</c:v>
                </c:pt>
                <c:pt idx="28">
                  <c:v>22.92</c:v>
                </c:pt>
                <c:pt idx="29">
                  <c:v>9.68</c:v>
                </c:pt>
                <c:pt idx="30">
                  <c:v>2.71</c:v>
                </c:pt>
                <c:pt idx="31">
                  <c:v>2.7</c:v>
                </c:pt>
                <c:pt idx="32">
                  <c:v>9.1</c:v>
                </c:pt>
                <c:pt idx="33">
                  <c:v>0</c:v>
                </c:pt>
              </c:numCache>
            </c:numRef>
          </c:val>
        </c:ser>
        <c:ser>
          <c:idx val="0"/>
          <c:order val="3"/>
          <c:tx>
            <c:strRef>
              <c:f>'Vacante_%'!$B$5</c:f>
              <c:strCache>
                <c:ptCount val="1"/>
                <c:pt idx="0">
                  <c:v>profesor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'Vacante_%'!$A$6:$A$39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'Vacante_%'!$B$6:$B$39</c:f>
              <c:numCache>
                <c:formatCode>0.00</c:formatCode>
                <c:ptCount val="34"/>
                <c:pt idx="0">
                  <c:v>5.8823529411764701</c:v>
                </c:pt>
                <c:pt idx="1">
                  <c:v>6.4516129032258078</c:v>
                </c:pt>
                <c:pt idx="2">
                  <c:v>8.33</c:v>
                </c:pt>
                <c:pt idx="3">
                  <c:v>8.33</c:v>
                </c:pt>
                <c:pt idx="4">
                  <c:v>9.2307692307692317</c:v>
                </c:pt>
                <c:pt idx="5">
                  <c:v>12.5</c:v>
                </c:pt>
                <c:pt idx="6">
                  <c:v>2.08</c:v>
                </c:pt>
                <c:pt idx="7">
                  <c:v>0</c:v>
                </c:pt>
                <c:pt idx="8">
                  <c:v>8.14</c:v>
                </c:pt>
                <c:pt idx="9">
                  <c:v>6.8180849703839437</c:v>
                </c:pt>
                <c:pt idx="10">
                  <c:v>0</c:v>
                </c:pt>
                <c:pt idx="11">
                  <c:v>7.8431372549019605</c:v>
                </c:pt>
                <c:pt idx="12">
                  <c:v>0</c:v>
                </c:pt>
                <c:pt idx="13">
                  <c:v>0</c:v>
                </c:pt>
                <c:pt idx="14">
                  <c:v>9.0909090909090917</c:v>
                </c:pt>
                <c:pt idx="15">
                  <c:v>3.57</c:v>
                </c:pt>
                <c:pt idx="16">
                  <c:v>1.64</c:v>
                </c:pt>
                <c:pt idx="17">
                  <c:v>1.52</c:v>
                </c:pt>
                <c:pt idx="18">
                  <c:v>0</c:v>
                </c:pt>
                <c:pt idx="19">
                  <c:v>1.5384615384615385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2.13</c:v>
                </c:pt>
                <c:pt idx="24">
                  <c:v>3.03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21.21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071808"/>
        <c:axId val="196491456"/>
        <c:axId val="0"/>
      </c:bar3DChart>
      <c:catAx>
        <c:axId val="38071808"/>
        <c:scaling>
          <c:orientation val="maxMin"/>
        </c:scaling>
        <c:delete val="0"/>
        <c:axPos val="l"/>
        <c:majorTickMark val="out"/>
        <c:minorTickMark val="none"/>
        <c:tickLblPos val="nextTo"/>
        <c:crossAx val="196491456"/>
        <c:crosses val="autoZero"/>
        <c:auto val="1"/>
        <c:lblAlgn val="ctr"/>
        <c:lblOffset val="100"/>
        <c:noMultiLvlLbl val="0"/>
      </c:catAx>
      <c:valAx>
        <c:axId val="19649145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38071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707370953630795"/>
          <c:y val="1.9522715520909006E-2"/>
          <c:w val="0.80582874015748029"/>
          <c:h val="6.6523978766993272E-2"/>
        </c:manualLayout>
      </c:layout>
      <c:overlay val="0"/>
      <c:txPr>
        <a:bodyPr/>
        <a:lstStyle/>
        <a:p>
          <a:pPr>
            <a:defRPr sz="1200"/>
          </a:pPr>
          <a:endParaRPr lang="ro-R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386942021579288E-2"/>
          <c:y val="6.8675368345585144E-2"/>
          <c:w val="0.93745074911633708"/>
          <c:h val="0.6888085577062167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'Tabel_%'!$C$7</c:f>
              <c:strCache>
                <c:ptCount val="1"/>
                <c:pt idx="0">
                  <c:v>% titulari</c:v>
                </c:pt>
              </c:strCache>
            </c:strRef>
          </c:tx>
          <c:invertIfNegative val="0"/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A1C064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'Tabel_%'!$A$10:$A$44</c:f>
              <c:strCache>
                <c:ptCount val="35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  <c:pt idx="34">
                  <c:v>TOTAL</c:v>
                </c:pt>
              </c:strCache>
            </c:strRef>
          </c:cat>
          <c:val>
            <c:numRef>
              <c:f>'Tabel_%'!$C$10:$C$44</c:f>
              <c:numCache>
                <c:formatCode>0.00</c:formatCode>
                <c:ptCount val="35"/>
                <c:pt idx="0">
                  <c:v>73.529411764705884</c:v>
                </c:pt>
                <c:pt idx="1">
                  <c:v>67.741935483870961</c:v>
                </c:pt>
                <c:pt idx="2">
                  <c:v>63.89</c:v>
                </c:pt>
                <c:pt idx="3">
                  <c:v>75</c:v>
                </c:pt>
                <c:pt idx="4">
                  <c:v>46.153846153846153</c:v>
                </c:pt>
                <c:pt idx="5">
                  <c:v>65</c:v>
                </c:pt>
                <c:pt idx="6">
                  <c:v>72.92</c:v>
                </c:pt>
                <c:pt idx="7">
                  <c:v>65.849999999999994</c:v>
                </c:pt>
                <c:pt idx="8">
                  <c:v>67.349999999999994</c:v>
                </c:pt>
                <c:pt idx="9">
                  <c:v>47.726594792687607</c:v>
                </c:pt>
                <c:pt idx="10">
                  <c:v>60.87</c:v>
                </c:pt>
                <c:pt idx="11">
                  <c:v>58.82352941176471</c:v>
                </c:pt>
                <c:pt idx="12">
                  <c:v>68.42</c:v>
                </c:pt>
                <c:pt idx="14">
                  <c:v>54.54545454545454</c:v>
                </c:pt>
                <c:pt idx="15">
                  <c:v>72</c:v>
                </c:pt>
                <c:pt idx="16">
                  <c:v>67.209999999999994</c:v>
                </c:pt>
                <c:pt idx="17">
                  <c:v>50</c:v>
                </c:pt>
                <c:pt idx="18">
                  <c:v>63.636363636363626</c:v>
                </c:pt>
                <c:pt idx="19">
                  <c:v>58.461538461538467</c:v>
                </c:pt>
                <c:pt idx="20">
                  <c:v>61.82</c:v>
                </c:pt>
                <c:pt idx="21">
                  <c:v>77.551020408163268</c:v>
                </c:pt>
                <c:pt idx="22">
                  <c:v>78.571428571428569</c:v>
                </c:pt>
                <c:pt idx="23">
                  <c:v>48.96</c:v>
                </c:pt>
                <c:pt idx="24">
                  <c:v>60.61</c:v>
                </c:pt>
                <c:pt idx="25">
                  <c:v>59.574468085106382</c:v>
                </c:pt>
                <c:pt idx="26">
                  <c:v>59.183673469387756</c:v>
                </c:pt>
                <c:pt idx="27">
                  <c:v>55.000000000000007</c:v>
                </c:pt>
                <c:pt idx="28">
                  <c:v>62.5</c:v>
                </c:pt>
                <c:pt idx="29">
                  <c:v>70.97</c:v>
                </c:pt>
                <c:pt idx="30">
                  <c:v>59.56</c:v>
                </c:pt>
                <c:pt idx="31">
                  <c:v>59.46</c:v>
                </c:pt>
                <c:pt idx="32">
                  <c:v>73.73</c:v>
                </c:pt>
                <c:pt idx="33">
                  <c:v>92.86</c:v>
                </c:pt>
                <c:pt idx="34">
                  <c:v>62.966919288635104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586368"/>
        <c:axId val="145286272"/>
        <c:axId val="0"/>
      </c:bar3DChart>
      <c:catAx>
        <c:axId val="142586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45286272"/>
        <c:crosses val="autoZero"/>
        <c:auto val="1"/>
        <c:lblAlgn val="ctr"/>
        <c:lblOffset val="100"/>
        <c:noMultiLvlLbl val="0"/>
      </c:catAx>
      <c:valAx>
        <c:axId val="1452862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2586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92497791485959"/>
          <c:y val="8.6656832739286371E-2"/>
          <c:w val="0.57168677278362645"/>
          <c:h val="0.7159888989929942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Grafic_UCv!$A$18</c:f>
              <c:strCache>
                <c:ptCount val="1"/>
                <c:pt idx="0">
                  <c:v>Titulari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Grafic_UCv!$B$17:$E$17</c:f>
              <c:strCache>
                <c:ptCount val="4"/>
                <c:pt idx="0">
                  <c:v>Asistent</c:v>
                </c:pt>
                <c:pt idx="1">
                  <c:v>Sef lucrari/Lector</c:v>
                </c:pt>
                <c:pt idx="2">
                  <c:v>Conferentiar</c:v>
                </c:pt>
                <c:pt idx="3">
                  <c:v>Profesor</c:v>
                </c:pt>
              </c:strCache>
            </c:strRef>
          </c:cat>
          <c:val>
            <c:numRef>
              <c:f>Grafic_UCv!$B$18:$E$18</c:f>
              <c:numCache>
                <c:formatCode>0</c:formatCode>
                <c:ptCount val="4"/>
                <c:pt idx="0">
                  <c:v>193.52820000000003</c:v>
                </c:pt>
                <c:pt idx="1">
                  <c:v>311.67589999999996</c:v>
                </c:pt>
                <c:pt idx="2">
                  <c:v>225.40149999999997</c:v>
                </c:pt>
                <c:pt idx="3">
                  <c:v>186.31079999999997</c:v>
                </c:pt>
              </c:numCache>
            </c:numRef>
          </c:val>
        </c:ser>
        <c:ser>
          <c:idx val="1"/>
          <c:order val="1"/>
          <c:tx>
            <c:strRef>
              <c:f>Grafic_UCv!$A$19</c:f>
              <c:strCache>
                <c:ptCount val="1"/>
                <c:pt idx="0">
                  <c:v>Vacante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Grafic_UCv!$B$17:$E$17</c:f>
              <c:strCache>
                <c:ptCount val="4"/>
                <c:pt idx="0">
                  <c:v>Asistent</c:v>
                </c:pt>
                <c:pt idx="1">
                  <c:v>Sef lucrari/Lector</c:v>
                </c:pt>
                <c:pt idx="2">
                  <c:v>Conferentiar</c:v>
                </c:pt>
                <c:pt idx="3">
                  <c:v>Profesor</c:v>
                </c:pt>
              </c:strCache>
            </c:strRef>
          </c:cat>
          <c:val>
            <c:numRef>
              <c:f>Grafic_UCv!$B$19:$E$19</c:f>
              <c:numCache>
                <c:formatCode>0</c:formatCode>
                <c:ptCount val="4"/>
                <c:pt idx="0">
                  <c:v>77.387100000000004</c:v>
                </c:pt>
                <c:pt idx="1">
                  <c:v>236.44992500000001</c:v>
                </c:pt>
                <c:pt idx="2">
                  <c:v>180.31420000000003</c:v>
                </c:pt>
                <c:pt idx="3">
                  <c:v>42.988700000000001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6472960"/>
        <c:axId val="145288000"/>
        <c:axId val="0"/>
      </c:bar3DChart>
      <c:catAx>
        <c:axId val="146472960"/>
        <c:scaling>
          <c:orientation val="minMax"/>
        </c:scaling>
        <c:delete val="0"/>
        <c:axPos val="l"/>
        <c:majorTickMark val="out"/>
        <c:minorTickMark val="none"/>
        <c:tickLblPos val="nextTo"/>
        <c:crossAx val="145288000"/>
        <c:crosses val="autoZero"/>
        <c:auto val="1"/>
        <c:lblAlgn val="ctr"/>
        <c:lblOffset val="100"/>
        <c:noMultiLvlLbl val="0"/>
      </c:catAx>
      <c:valAx>
        <c:axId val="145288000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46472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495719435291165"/>
          <c:y val="0.42844577217627128"/>
          <c:w val="0.14425120378765324"/>
          <c:h val="0.387323166094537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9"/>
          <c:order val="0"/>
          <c:tx>
            <c:strRef>
              <c:f>Tabel_Nr!$K$7</c:f>
              <c:strCache>
                <c:ptCount val="1"/>
                <c:pt idx="0">
                  <c:v>asist. titulari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Tabel_Nr!$K$8:$K$41</c:f>
              <c:numCache>
                <c:formatCode>0</c:formatCode>
                <c:ptCount val="34"/>
                <c:pt idx="0">
                  <c:v>5.0000000000000009</c:v>
                </c:pt>
                <c:pt idx="1">
                  <c:v>3</c:v>
                </c:pt>
                <c:pt idx="2">
                  <c:v>6.0012000000000008</c:v>
                </c:pt>
                <c:pt idx="3">
                  <c:v>1.0007999999999999</c:v>
                </c:pt>
                <c:pt idx="4">
                  <c:v>6.9999999999999991</c:v>
                </c:pt>
                <c:pt idx="5">
                  <c:v>7</c:v>
                </c:pt>
                <c:pt idx="6">
                  <c:v>10.631736</c:v>
                </c:pt>
                <c:pt idx="7">
                  <c:v>7.9991000000000012</c:v>
                </c:pt>
                <c:pt idx="8">
                  <c:v>0.99960000000000004</c:v>
                </c:pt>
                <c:pt idx="9">
                  <c:v>9.9999999999999982</c:v>
                </c:pt>
                <c:pt idx="10">
                  <c:v>3.1295999999999999</c:v>
                </c:pt>
                <c:pt idx="11">
                  <c:v>12</c:v>
                </c:pt>
                <c:pt idx="12">
                  <c:v>2.6324999999999998</c:v>
                </c:pt>
                <c:pt idx="13">
                  <c:v>0</c:v>
                </c:pt>
                <c:pt idx="14">
                  <c:v>2</c:v>
                </c:pt>
                <c:pt idx="15">
                  <c:v>12.0008</c:v>
                </c:pt>
                <c:pt idx="16">
                  <c:v>3.0011999999999999</c:v>
                </c:pt>
                <c:pt idx="17">
                  <c:v>7.9991999999999992</c:v>
                </c:pt>
                <c:pt idx="18">
                  <c:v>1</c:v>
                </c:pt>
                <c:pt idx="19">
                  <c:v>7.9999999999999991</c:v>
                </c:pt>
                <c:pt idx="20">
                  <c:v>4.9995000000000003</c:v>
                </c:pt>
                <c:pt idx="21">
                  <c:v>6</c:v>
                </c:pt>
                <c:pt idx="22">
                  <c:v>11.000000000000002</c:v>
                </c:pt>
                <c:pt idx="23">
                  <c:v>5.0008000000000008</c:v>
                </c:pt>
                <c:pt idx="24">
                  <c:v>9.0023999999999997</c:v>
                </c:pt>
                <c:pt idx="25">
                  <c:v>5.9999999999999991</c:v>
                </c:pt>
                <c:pt idx="26">
                  <c:v>8</c:v>
                </c:pt>
                <c:pt idx="27">
                  <c:v>8</c:v>
                </c:pt>
                <c:pt idx="28">
                  <c:v>1.04</c:v>
                </c:pt>
                <c:pt idx="29">
                  <c:v>2.7103999999999995</c:v>
                </c:pt>
                <c:pt idx="30">
                  <c:v>8.0141999999999989</c:v>
                </c:pt>
                <c:pt idx="31">
                  <c:v>0.99900000000000011</c:v>
                </c:pt>
                <c:pt idx="32">
                  <c:v>0.9998999999999999</c:v>
                </c:pt>
                <c:pt idx="33">
                  <c:v>14.999600000000001</c:v>
                </c:pt>
              </c:numCache>
            </c:numRef>
          </c:val>
        </c:ser>
        <c:ser>
          <c:idx val="7"/>
          <c:order val="1"/>
          <c:tx>
            <c:strRef>
              <c:f>Tabel_Nr!$I$7</c:f>
              <c:strCache>
                <c:ptCount val="1"/>
                <c:pt idx="0">
                  <c:v>S.L./lect. titulari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Tabel_Nr!$I$8:$I$41</c:f>
              <c:numCache>
                <c:formatCode>0</c:formatCode>
                <c:ptCount val="34"/>
                <c:pt idx="0">
                  <c:v>9.0000000000000018</c:v>
                </c:pt>
                <c:pt idx="1">
                  <c:v>7.9999999999999991</c:v>
                </c:pt>
                <c:pt idx="2">
                  <c:v>10.0008</c:v>
                </c:pt>
                <c:pt idx="3">
                  <c:v>8.0327999999999999</c:v>
                </c:pt>
                <c:pt idx="4">
                  <c:v>13</c:v>
                </c:pt>
                <c:pt idx="5">
                  <c:v>10</c:v>
                </c:pt>
                <c:pt idx="6">
                  <c:v>28.861736000000001</c:v>
                </c:pt>
                <c:pt idx="7">
                  <c:v>20.881034999999997</c:v>
                </c:pt>
                <c:pt idx="8">
                  <c:v>15.9985</c:v>
                </c:pt>
                <c:pt idx="9">
                  <c:v>9.0000000000000018</c:v>
                </c:pt>
                <c:pt idx="10">
                  <c:v>8.3472000000000008</c:v>
                </c:pt>
                <c:pt idx="11">
                  <c:v>11</c:v>
                </c:pt>
                <c:pt idx="12">
                  <c:v>9.2100000000000009</c:v>
                </c:pt>
                <c:pt idx="13">
                  <c:v>0</c:v>
                </c:pt>
                <c:pt idx="14">
                  <c:v>8</c:v>
                </c:pt>
                <c:pt idx="15">
                  <c:v>12.0008</c:v>
                </c:pt>
                <c:pt idx="16">
                  <c:v>19.0015</c:v>
                </c:pt>
                <c:pt idx="17">
                  <c:v>7.0026000000000002</c:v>
                </c:pt>
                <c:pt idx="18">
                  <c:v>4</c:v>
                </c:pt>
                <c:pt idx="19">
                  <c:v>8.9999999999999982</c:v>
                </c:pt>
                <c:pt idx="20">
                  <c:v>7.996999999999999</c:v>
                </c:pt>
                <c:pt idx="21">
                  <c:v>6.0000000000000009</c:v>
                </c:pt>
                <c:pt idx="22">
                  <c:v>1</c:v>
                </c:pt>
                <c:pt idx="23">
                  <c:v>9.0004999999999988</c:v>
                </c:pt>
                <c:pt idx="24">
                  <c:v>7.0026000000000002</c:v>
                </c:pt>
                <c:pt idx="25">
                  <c:v>5.9999999999999991</c:v>
                </c:pt>
                <c:pt idx="26">
                  <c:v>9.0000000000000018</c:v>
                </c:pt>
                <c:pt idx="27">
                  <c:v>7.0000000000000009</c:v>
                </c:pt>
                <c:pt idx="28">
                  <c:v>8.3350000000000009</c:v>
                </c:pt>
                <c:pt idx="29">
                  <c:v>11.7432</c:v>
                </c:pt>
                <c:pt idx="30">
                  <c:v>4.0070999999999994</c:v>
                </c:pt>
                <c:pt idx="31">
                  <c:v>7.9994000000000005</c:v>
                </c:pt>
                <c:pt idx="32">
                  <c:v>13.998600000000001</c:v>
                </c:pt>
                <c:pt idx="33">
                  <c:v>9.9987999999999992</c:v>
                </c:pt>
              </c:numCache>
            </c:numRef>
          </c:val>
        </c:ser>
        <c:ser>
          <c:idx val="5"/>
          <c:order val="2"/>
          <c:tx>
            <c:strRef>
              <c:f>Tabel_Nr!$G$7</c:f>
              <c:strCache>
                <c:ptCount val="1"/>
                <c:pt idx="0">
                  <c:v>conf. titulari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Tabel_Nr!$G$8:$G$41</c:f>
              <c:numCache>
                <c:formatCode>0</c:formatCode>
                <c:ptCount val="34"/>
                <c:pt idx="0">
                  <c:v>7.9999999999999991</c:v>
                </c:pt>
                <c:pt idx="1">
                  <c:v>4.9999999999999991</c:v>
                </c:pt>
                <c:pt idx="2">
                  <c:v>5.0004</c:v>
                </c:pt>
                <c:pt idx="3">
                  <c:v>6</c:v>
                </c:pt>
                <c:pt idx="4">
                  <c:v>7.0000000000000009</c:v>
                </c:pt>
                <c:pt idx="5">
                  <c:v>5</c:v>
                </c:pt>
                <c:pt idx="6">
                  <c:v>7.5982640000000004</c:v>
                </c:pt>
                <c:pt idx="7">
                  <c:v>2.0007999999999999</c:v>
                </c:pt>
                <c:pt idx="8">
                  <c:v>10.0009</c:v>
                </c:pt>
                <c:pt idx="9">
                  <c:v>1.9999999999999998</c:v>
                </c:pt>
                <c:pt idx="10">
                  <c:v>2.0879999999999996</c:v>
                </c:pt>
                <c:pt idx="11">
                  <c:v>4.9999999999999991</c:v>
                </c:pt>
                <c:pt idx="12">
                  <c:v>3.9474999999999998</c:v>
                </c:pt>
                <c:pt idx="13">
                  <c:v>0</c:v>
                </c:pt>
                <c:pt idx="14">
                  <c:v>1</c:v>
                </c:pt>
                <c:pt idx="15">
                  <c:v>8.0023999999999997</c:v>
                </c:pt>
                <c:pt idx="16">
                  <c:v>11.998700000000001</c:v>
                </c:pt>
                <c:pt idx="17">
                  <c:v>9.9990000000000006</c:v>
                </c:pt>
                <c:pt idx="18">
                  <c:v>9.9999999999999982</c:v>
                </c:pt>
                <c:pt idx="19">
                  <c:v>12</c:v>
                </c:pt>
                <c:pt idx="20">
                  <c:v>11</c:v>
                </c:pt>
                <c:pt idx="21">
                  <c:v>16.999999999999996</c:v>
                </c:pt>
                <c:pt idx="22">
                  <c:v>6.9999999999999991</c:v>
                </c:pt>
                <c:pt idx="23">
                  <c:v>6.0018999999999991</c:v>
                </c:pt>
                <c:pt idx="24">
                  <c:v>11.998799999999999</c:v>
                </c:pt>
                <c:pt idx="25">
                  <c:v>6</c:v>
                </c:pt>
                <c:pt idx="26">
                  <c:v>4.9999999999999991</c:v>
                </c:pt>
                <c:pt idx="27">
                  <c:v>4.9999999999999991</c:v>
                </c:pt>
                <c:pt idx="28">
                  <c:v>13.54</c:v>
                </c:pt>
                <c:pt idx="29">
                  <c:v>1.806</c:v>
                </c:pt>
                <c:pt idx="30">
                  <c:v>6.0087999999999999</c:v>
                </c:pt>
                <c:pt idx="31">
                  <c:v>7.9994000000000005</c:v>
                </c:pt>
                <c:pt idx="32">
                  <c:v>6.9993000000000007</c:v>
                </c:pt>
                <c:pt idx="33">
                  <c:v>1.008</c:v>
                </c:pt>
              </c:numCache>
            </c:numRef>
          </c:val>
        </c:ser>
        <c:ser>
          <c:idx val="3"/>
          <c:order val="3"/>
          <c:tx>
            <c:strRef>
              <c:f>Tabel_Nr!$E$7</c:f>
              <c:strCache>
                <c:ptCount val="1"/>
                <c:pt idx="0">
                  <c:v>prof. titulari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Tabel_Nr!$A$8:$A$41</c:f>
              <c:strCache>
                <c:ptCount val="34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  <c:pt idx="10">
                  <c:v>D11</c:v>
                </c:pt>
                <c:pt idx="11">
                  <c:v>D12</c:v>
                </c:pt>
                <c:pt idx="12">
                  <c:v>D13</c:v>
                </c:pt>
                <c:pt idx="13">
                  <c:v>D14</c:v>
                </c:pt>
                <c:pt idx="14">
                  <c:v>D15</c:v>
                </c:pt>
                <c:pt idx="15">
                  <c:v>D16</c:v>
                </c:pt>
                <c:pt idx="16">
                  <c:v>D17</c:v>
                </c:pt>
                <c:pt idx="17">
                  <c:v>D18</c:v>
                </c:pt>
                <c:pt idx="18">
                  <c:v>D19</c:v>
                </c:pt>
                <c:pt idx="19">
                  <c:v>D20</c:v>
                </c:pt>
                <c:pt idx="20">
                  <c:v>D21</c:v>
                </c:pt>
                <c:pt idx="21">
                  <c:v>D22</c:v>
                </c:pt>
                <c:pt idx="22">
                  <c:v>D23</c:v>
                </c:pt>
                <c:pt idx="23">
                  <c:v>D24</c:v>
                </c:pt>
                <c:pt idx="24">
                  <c:v>D25</c:v>
                </c:pt>
                <c:pt idx="25">
                  <c:v>D26</c:v>
                </c:pt>
                <c:pt idx="26">
                  <c:v>D27</c:v>
                </c:pt>
                <c:pt idx="27">
                  <c:v>D28</c:v>
                </c:pt>
                <c:pt idx="28">
                  <c:v>D29</c:v>
                </c:pt>
                <c:pt idx="29">
                  <c:v>D30</c:v>
                </c:pt>
                <c:pt idx="30">
                  <c:v>D31</c:v>
                </c:pt>
                <c:pt idx="31">
                  <c:v>D32</c:v>
                </c:pt>
                <c:pt idx="32">
                  <c:v>D33</c:v>
                </c:pt>
                <c:pt idx="33">
                  <c:v>D34</c:v>
                </c:pt>
              </c:strCache>
            </c:strRef>
          </c:cat>
          <c:val>
            <c:numRef>
              <c:f>Tabel_Nr!$E$8:$E$41</c:f>
              <c:numCache>
                <c:formatCode>0</c:formatCode>
                <c:ptCount val="34"/>
                <c:pt idx="0">
                  <c:v>3</c:v>
                </c:pt>
                <c:pt idx="1">
                  <c:v>4.9999999999999991</c:v>
                </c:pt>
                <c:pt idx="2">
                  <c:v>2.0015999999999998</c:v>
                </c:pt>
                <c:pt idx="3">
                  <c:v>3</c:v>
                </c:pt>
                <c:pt idx="4">
                  <c:v>3.0000000000000004</c:v>
                </c:pt>
                <c:pt idx="5">
                  <c:v>4</c:v>
                </c:pt>
                <c:pt idx="6">
                  <c:v>6.074236</c:v>
                </c:pt>
                <c:pt idx="7">
                  <c:v>4.0015999999999998</c:v>
                </c:pt>
                <c:pt idx="8">
                  <c:v>5.9976000000000003</c:v>
                </c:pt>
                <c:pt idx="9">
                  <c:v>0</c:v>
                </c:pt>
                <c:pt idx="10">
                  <c:v>1.0439999999999998</c:v>
                </c:pt>
                <c:pt idx="11">
                  <c:v>2</c:v>
                </c:pt>
                <c:pt idx="12">
                  <c:v>1.3149999999999999</c:v>
                </c:pt>
                <c:pt idx="13">
                  <c:v>0</c:v>
                </c:pt>
                <c:pt idx="14">
                  <c:v>7</c:v>
                </c:pt>
                <c:pt idx="15">
                  <c:v>10.0016</c:v>
                </c:pt>
                <c:pt idx="16">
                  <c:v>7.0027999999999997</c:v>
                </c:pt>
                <c:pt idx="17">
                  <c:v>7.9991999999999992</c:v>
                </c:pt>
                <c:pt idx="18">
                  <c:v>5.9999999999999991</c:v>
                </c:pt>
                <c:pt idx="19">
                  <c:v>9</c:v>
                </c:pt>
                <c:pt idx="20">
                  <c:v>9.9990000000000006</c:v>
                </c:pt>
                <c:pt idx="21">
                  <c:v>9.0000000000000018</c:v>
                </c:pt>
                <c:pt idx="22">
                  <c:v>13.999999999999998</c:v>
                </c:pt>
                <c:pt idx="23">
                  <c:v>2.9986000000000002</c:v>
                </c:pt>
                <c:pt idx="24">
                  <c:v>11.998799999999999</c:v>
                </c:pt>
                <c:pt idx="25">
                  <c:v>9.9999999999999964</c:v>
                </c:pt>
                <c:pt idx="26">
                  <c:v>7</c:v>
                </c:pt>
                <c:pt idx="27">
                  <c:v>12.999999999999998</c:v>
                </c:pt>
                <c:pt idx="28">
                  <c:v>8.3350000000000009</c:v>
                </c:pt>
                <c:pt idx="29">
                  <c:v>3.6120000000000001</c:v>
                </c:pt>
                <c:pt idx="30">
                  <c:v>4.0070999999999994</c:v>
                </c:pt>
                <c:pt idx="31">
                  <c:v>4.9987000000000004</c:v>
                </c:pt>
                <c:pt idx="32">
                  <c:v>1.9997999999999998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6476032"/>
        <c:axId val="145292608"/>
        <c:axId val="0"/>
      </c:bar3DChart>
      <c:catAx>
        <c:axId val="146476032"/>
        <c:scaling>
          <c:orientation val="maxMin"/>
        </c:scaling>
        <c:delete val="0"/>
        <c:axPos val="l"/>
        <c:majorTickMark val="out"/>
        <c:minorTickMark val="none"/>
        <c:tickLblPos val="nextTo"/>
        <c:crossAx val="145292608"/>
        <c:crosses val="autoZero"/>
        <c:auto val="1"/>
        <c:lblAlgn val="ctr"/>
        <c:lblOffset val="100"/>
        <c:noMultiLvlLbl val="0"/>
      </c:catAx>
      <c:valAx>
        <c:axId val="145292608"/>
        <c:scaling>
          <c:orientation val="minMax"/>
        </c:scaling>
        <c:delete val="0"/>
        <c:axPos val="t"/>
        <c:majorGridlines/>
        <c:numFmt formatCode="0" sourceLinked="1"/>
        <c:majorTickMark val="out"/>
        <c:minorTickMark val="none"/>
        <c:tickLblPos val="nextTo"/>
        <c:crossAx val="146476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679450</xdr:colOff>
      <xdr:row>4</xdr:row>
      <xdr:rowOff>24228</xdr:rowOff>
    </xdr:to>
    <xdr:pic>
      <xdr:nvPicPr>
        <xdr:cNvPr id="2" name="Picture 1" descr="Sigla U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4250" cy="99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8</xdr:row>
      <xdr:rowOff>47625</xdr:rowOff>
    </xdr:from>
    <xdr:to>
      <xdr:col>15</xdr:col>
      <xdr:colOff>414866</xdr:colOff>
      <xdr:row>19</xdr:row>
      <xdr:rowOff>5292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</xdr:row>
      <xdr:rowOff>133350</xdr:rowOff>
    </xdr:from>
    <xdr:to>
      <xdr:col>9</xdr:col>
      <xdr:colOff>328613</xdr:colOff>
      <xdr:row>30</xdr:row>
      <xdr:rowOff>30956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28575</xdr:colOff>
      <xdr:row>32</xdr:row>
      <xdr:rowOff>116681</xdr:rowOff>
    </xdr:from>
    <xdr:to>
      <xdr:col>11</xdr:col>
      <xdr:colOff>273844</xdr:colOff>
      <xdr:row>70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292894</xdr:colOff>
      <xdr:row>32</xdr:row>
      <xdr:rowOff>104775</xdr:rowOff>
    </xdr:from>
    <xdr:to>
      <xdr:col>18</xdr:col>
      <xdr:colOff>590551</xdr:colOff>
      <xdr:row>70</xdr:row>
      <xdr:rowOff>132892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600075</xdr:colOff>
      <xdr:row>73</xdr:row>
      <xdr:rowOff>9525</xdr:rowOff>
    </xdr:from>
    <xdr:to>
      <xdr:col>11</xdr:col>
      <xdr:colOff>457201</xdr:colOff>
      <xdr:row>112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485776</xdr:colOff>
      <xdr:row>73</xdr:row>
      <xdr:rowOff>9525</xdr:rowOff>
    </xdr:from>
    <xdr:to>
      <xdr:col>19</xdr:col>
      <xdr:colOff>180976</xdr:colOff>
      <xdr:row>112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0.02414</cdr:x>
      <cdr:y>0.02575</cdr:y>
    </cdr:from>
    <cdr:to>
      <cdr:x>0.14753</cdr:x>
      <cdr:y>0.06313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300" y="194251"/>
          <a:ext cx="584119" cy="28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TITULARI</a:t>
          </a:r>
          <a:endParaRPr lang="ro-RO" sz="11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85725</xdr:rowOff>
    </xdr:from>
    <xdr:to>
      <xdr:col>11</xdr:col>
      <xdr:colOff>304800</xdr:colOff>
      <xdr:row>40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0.32747</cdr:x>
      <cdr:y>0.00764</cdr:y>
    </cdr:from>
    <cdr:to>
      <cdr:x>0.44868</cdr:x>
      <cdr:y>0.13737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31511" y="58729"/>
          <a:ext cx="566872" cy="997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VACANTE</a:t>
          </a:r>
          <a:endParaRPr lang="ro-RO" sz="11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0.77134</cdr:x>
      <cdr:y>0.1743</cdr:y>
    </cdr:from>
    <cdr:to>
      <cdr:x>0.87105</cdr:x>
      <cdr:y>0.74151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75349" y="280987"/>
          <a:ext cx="591476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/>
            <a:t>TOTAL UCv</a:t>
          </a:r>
          <a:endParaRPr lang="ro-RO" sz="16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0.02414</cdr:x>
      <cdr:y>0.02575</cdr:y>
    </cdr:from>
    <cdr:to>
      <cdr:x>0.14753</cdr:x>
      <cdr:y>0.06313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300" y="194251"/>
          <a:ext cx="584119" cy="28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TITULARI</a:t>
          </a:r>
          <a:endParaRPr lang="ro-RO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0.01463</cdr:x>
      <cdr:y>0.03767</cdr:y>
    </cdr:from>
    <cdr:to>
      <cdr:x>0.13584</cdr:x>
      <cdr:y>0.1674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159" y="287780"/>
          <a:ext cx="705415" cy="9910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VACANTE</a:t>
          </a:r>
          <a:endParaRPr lang="ro-RO" sz="11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533399</xdr:colOff>
      <xdr:row>3</xdr:row>
      <xdr:rowOff>96194</xdr:rowOff>
    </xdr:to>
    <xdr:pic>
      <xdr:nvPicPr>
        <xdr:cNvPr id="2" name="Picture 1" descr="Sigla U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95249"/>
          <a:ext cx="981075" cy="99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42334</xdr:colOff>
      <xdr:row>0</xdr:row>
      <xdr:rowOff>0</xdr:rowOff>
    </xdr:from>
    <xdr:to>
      <xdr:col>19</xdr:col>
      <xdr:colOff>10583</xdr:colOff>
      <xdr:row>7</xdr:row>
      <xdr:rowOff>105834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1016000</xdr:colOff>
      <xdr:row>1</xdr:row>
      <xdr:rowOff>317499</xdr:rowOff>
    </xdr:from>
    <xdr:to>
      <xdr:col>18</xdr:col>
      <xdr:colOff>63500</xdr:colOff>
      <xdr:row>1</xdr:row>
      <xdr:rowOff>317499</xdr:rowOff>
    </xdr:to>
    <xdr:cxnSp macro="">
      <xdr:nvCxnSpPr>
        <xdr:cNvPr id="7" name="Straight Connector 6"/>
        <xdr:cNvCxnSpPr/>
      </xdr:nvCxnSpPr>
      <xdr:spPr>
        <a:xfrm>
          <a:off x="8329083" y="507999"/>
          <a:ext cx="7567084" cy="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28574</xdr:colOff>
      <xdr:row>3</xdr:row>
      <xdr:rowOff>96194</xdr:rowOff>
    </xdr:to>
    <xdr:pic>
      <xdr:nvPicPr>
        <xdr:cNvPr id="2" name="Picture 1" descr="Sigla U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95249"/>
          <a:ext cx="981075" cy="99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9525</xdr:colOff>
      <xdr:row>0</xdr:row>
      <xdr:rowOff>90488</xdr:rowOff>
    </xdr:from>
    <xdr:to>
      <xdr:col>14</xdr:col>
      <xdr:colOff>1654969</xdr:colOff>
      <xdr:row>5</xdr:row>
      <xdr:rowOff>166688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35668</xdr:colOff>
      <xdr:row>5</xdr:row>
      <xdr:rowOff>35719</xdr:rowOff>
    </xdr:from>
    <xdr:to>
      <xdr:col>22</xdr:col>
      <xdr:colOff>297605</xdr:colOff>
      <xdr:row>42</xdr:row>
      <xdr:rowOff>119062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316655</xdr:colOff>
      <xdr:row>5</xdr:row>
      <xdr:rowOff>23813</xdr:rowOff>
    </xdr:from>
    <xdr:to>
      <xdr:col>30</xdr:col>
      <xdr:colOff>23762</xdr:colOff>
      <xdr:row>42</xdr:row>
      <xdr:rowOff>119062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0.77134</cdr:x>
      <cdr:y>0.1743</cdr:y>
    </cdr:from>
    <cdr:to>
      <cdr:x>0.87105</cdr:x>
      <cdr:y>0.74151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75349" y="280987"/>
          <a:ext cx="591476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/>
            <a:t>TOTAL UCv</a:t>
          </a:r>
          <a:endParaRPr lang="ro-RO" sz="1600" b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23</xdr:row>
      <xdr:rowOff>128587</xdr:rowOff>
    </xdr:from>
    <xdr:to>
      <xdr:col>18</xdr:col>
      <xdr:colOff>590550</xdr:colOff>
      <xdr:row>38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4</xdr:row>
      <xdr:rowOff>166687</xdr:rowOff>
    </xdr:from>
    <xdr:to>
      <xdr:col>24</xdr:col>
      <xdr:colOff>304800</xdr:colOff>
      <xdr:row>19</xdr:row>
      <xdr:rowOff>52387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228600</xdr:colOff>
      <xdr:row>7</xdr:row>
      <xdr:rowOff>100012</xdr:rowOff>
    </xdr:from>
    <xdr:to>
      <xdr:col>15</xdr:col>
      <xdr:colOff>533400</xdr:colOff>
      <xdr:row>21</xdr:row>
      <xdr:rowOff>176212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276224</xdr:colOff>
      <xdr:row>1</xdr:row>
      <xdr:rowOff>95250</xdr:rowOff>
    </xdr:from>
    <xdr:to>
      <xdr:col>13</xdr:col>
      <xdr:colOff>133350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1"/>
  <sheetViews>
    <sheetView workbookViewId="0">
      <selection activeCell="V68" sqref="V68"/>
    </sheetView>
  </sheetViews>
  <sheetFormatPr defaultRowHeight="15" x14ac:dyDescent="0.25"/>
  <cols>
    <col min="1" max="1" width="4.5703125" customWidth="1"/>
    <col min="2" max="2" width="49.5703125" customWidth="1"/>
    <col min="3" max="3" width="28.5703125" customWidth="1"/>
  </cols>
  <sheetData>
    <row r="2" spans="1:3" ht="31.5" x14ac:dyDescent="0.5">
      <c r="C2" s="12" t="s">
        <v>0</v>
      </c>
    </row>
    <row r="6" spans="1:3" ht="18.75" x14ac:dyDescent="0.3">
      <c r="A6" s="2" t="s">
        <v>50</v>
      </c>
    </row>
    <row r="8" spans="1:3" ht="18.75" x14ac:dyDescent="0.3">
      <c r="A8" s="55">
        <v>1</v>
      </c>
      <c r="B8" s="55" t="s">
        <v>159</v>
      </c>
    </row>
    <row r="21" spans="1:2" ht="18.75" x14ac:dyDescent="0.3">
      <c r="A21" s="55">
        <v>2</v>
      </c>
      <c r="B21" s="55" t="s">
        <v>160</v>
      </c>
    </row>
    <row r="32" spans="1:2" ht="21" x14ac:dyDescent="0.35">
      <c r="A32" s="56">
        <v>3</v>
      </c>
      <c r="B32" s="55" t="s">
        <v>164</v>
      </c>
    </row>
    <row r="33" spans="1:3" ht="21" x14ac:dyDescent="0.35">
      <c r="A33" s="56"/>
      <c r="B33" s="55"/>
    </row>
    <row r="35" spans="1:3" x14ac:dyDescent="0.25">
      <c r="B35" s="57" t="s">
        <v>123</v>
      </c>
      <c r="C35" s="58" t="s">
        <v>6</v>
      </c>
    </row>
    <row r="36" spans="1:3" x14ac:dyDescent="0.25">
      <c r="A36" s="3" t="s">
        <v>7</v>
      </c>
      <c r="B36" t="s">
        <v>124</v>
      </c>
      <c r="C36" t="s">
        <v>73</v>
      </c>
    </row>
    <row r="37" spans="1:3" x14ac:dyDescent="0.25">
      <c r="A37" s="3" t="s">
        <v>8</v>
      </c>
      <c r="B37" t="s">
        <v>125</v>
      </c>
      <c r="C37" t="s">
        <v>73</v>
      </c>
    </row>
    <row r="38" spans="1:3" x14ac:dyDescent="0.25">
      <c r="A38" s="3" t="s">
        <v>9</v>
      </c>
      <c r="B38" t="s">
        <v>126</v>
      </c>
      <c r="C38" t="s">
        <v>73</v>
      </c>
    </row>
    <row r="39" spans="1:3" x14ac:dyDescent="0.25">
      <c r="A39" s="3" t="s">
        <v>10</v>
      </c>
      <c r="B39" t="s">
        <v>127</v>
      </c>
      <c r="C39" t="s">
        <v>73</v>
      </c>
    </row>
    <row r="40" spans="1:3" x14ac:dyDescent="0.25">
      <c r="A40" s="3" t="s">
        <v>11</v>
      </c>
      <c r="B40" t="s">
        <v>128</v>
      </c>
      <c r="C40" t="s">
        <v>96</v>
      </c>
    </row>
    <row r="41" spans="1:3" x14ac:dyDescent="0.25">
      <c r="A41" s="3" t="s">
        <v>12</v>
      </c>
      <c r="B41" t="s">
        <v>129</v>
      </c>
      <c r="C41" t="s">
        <v>96</v>
      </c>
    </row>
    <row r="42" spans="1:3" x14ac:dyDescent="0.25">
      <c r="A42" s="3" t="s">
        <v>13</v>
      </c>
      <c r="B42" t="s">
        <v>130</v>
      </c>
      <c r="C42" t="s">
        <v>97</v>
      </c>
    </row>
    <row r="43" spans="1:3" x14ac:dyDescent="0.25">
      <c r="A43" s="21" t="s">
        <v>14</v>
      </c>
      <c r="B43" t="s">
        <v>131</v>
      </c>
      <c r="C43" t="s">
        <v>97</v>
      </c>
    </row>
    <row r="44" spans="1:3" x14ac:dyDescent="0.25">
      <c r="A44" s="3" t="s">
        <v>15</v>
      </c>
      <c r="B44" t="s">
        <v>132</v>
      </c>
      <c r="C44" t="s">
        <v>97</v>
      </c>
    </row>
    <row r="45" spans="1:3" x14ac:dyDescent="0.25">
      <c r="A45" s="3" t="s">
        <v>16</v>
      </c>
      <c r="B45" t="s">
        <v>133</v>
      </c>
      <c r="C45" t="s">
        <v>97</v>
      </c>
    </row>
    <row r="46" spans="1:3" x14ac:dyDescent="0.25">
      <c r="A46" s="3" t="s">
        <v>17</v>
      </c>
      <c r="B46" t="s">
        <v>134</v>
      </c>
      <c r="C46" t="s">
        <v>98</v>
      </c>
    </row>
    <row r="47" spans="1:3" x14ac:dyDescent="0.25">
      <c r="A47" s="3" t="s">
        <v>18</v>
      </c>
      <c r="B47" t="s">
        <v>135</v>
      </c>
      <c r="C47" t="s">
        <v>98</v>
      </c>
    </row>
    <row r="48" spans="1:3" x14ac:dyDescent="0.25">
      <c r="A48" s="3" t="s">
        <v>19</v>
      </c>
      <c r="B48" t="s">
        <v>136</v>
      </c>
      <c r="C48" t="s">
        <v>99</v>
      </c>
    </row>
    <row r="49" spans="1:3" x14ac:dyDescent="0.25">
      <c r="A49" s="3" t="s">
        <v>20</v>
      </c>
      <c r="B49" t="s">
        <v>137</v>
      </c>
      <c r="C49" t="s">
        <v>99</v>
      </c>
    </row>
    <row r="50" spans="1:3" x14ac:dyDescent="0.25">
      <c r="A50" s="3" t="s">
        <v>21</v>
      </c>
      <c r="B50" t="s">
        <v>138</v>
      </c>
      <c r="C50" t="s">
        <v>99</v>
      </c>
    </row>
    <row r="51" spans="1:3" x14ac:dyDescent="0.25">
      <c r="A51" s="21" t="s">
        <v>22</v>
      </c>
      <c r="B51" t="s">
        <v>139</v>
      </c>
      <c r="C51" t="s">
        <v>93</v>
      </c>
    </row>
    <row r="52" spans="1:3" x14ac:dyDescent="0.25">
      <c r="A52" s="21" t="s">
        <v>23</v>
      </c>
      <c r="B52" t="s">
        <v>140</v>
      </c>
      <c r="C52" t="s">
        <v>93</v>
      </c>
    </row>
    <row r="53" spans="1:3" x14ac:dyDescent="0.25">
      <c r="A53" s="3" t="s">
        <v>24</v>
      </c>
      <c r="B53" t="s">
        <v>141</v>
      </c>
      <c r="C53" t="s">
        <v>92</v>
      </c>
    </row>
    <row r="54" spans="1:3" x14ac:dyDescent="0.25">
      <c r="A54" s="3" t="s">
        <v>25</v>
      </c>
      <c r="B54" t="s">
        <v>142</v>
      </c>
      <c r="C54" t="s">
        <v>92</v>
      </c>
    </row>
    <row r="55" spans="1:3" x14ac:dyDescent="0.25">
      <c r="A55" s="3" t="s">
        <v>26</v>
      </c>
      <c r="B55" t="s">
        <v>143</v>
      </c>
      <c r="C55" t="s">
        <v>92</v>
      </c>
    </row>
    <row r="56" spans="1:3" x14ac:dyDescent="0.25">
      <c r="A56" s="3" t="s">
        <v>27</v>
      </c>
      <c r="B56" t="s">
        <v>144</v>
      </c>
      <c r="C56" t="s">
        <v>92</v>
      </c>
    </row>
    <row r="57" spans="1:3" x14ac:dyDescent="0.25">
      <c r="A57" s="3" t="s">
        <v>28</v>
      </c>
      <c r="B57" t="s">
        <v>145</v>
      </c>
      <c r="C57" t="s">
        <v>91</v>
      </c>
    </row>
    <row r="58" spans="1:3" x14ac:dyDescent="0.25">
      <c r="A58" s="3" t="s">
        <v>29</v>
      </c>
      <c r="B58" t="s">
        <v>146</v>
      </c>
      <c r="C58" t="s">
        <v>91</v>
      </c>
    </row>
    <row r="59" spans="1:3" x14ac:dyDescent="0.25">
      <c r="A59" s="3" t="s">
        <v>30</v>
      </c>
      <c r="B59" t="s">
        <v>147</v>
      </c>
      <c r="C59" t="s">
        <v>91</v>
      </c>
    </row>
    <row r="60" spans="1:3" x14ac:dyDescent="0.25">
      <c r="A60" s="3" t="s">
        <v>31</v>
      </c>
      <c r="B60" t="s">
        <v>52</v>
      </c>
      <c r="C60" t="s">
        <v>51</v>
      </c>
    </row>
    <row r="61" spans="1:3" x14ac:dyDescent="0.25">
      <c r="A61" s="3" t="s">
        <v>32</v>
      </c>
      <c r="B61" t="s">
        <v>148</v>
      </c>
      <c r="C61" t="s">
        <v>51</v>
      </c>
    </row>
    <row r="62" spans="1:3" x14ac:dyDescent="0.25">
      <c r="A62" s="3" t="s">
        <v>33</v>
      </c>
      <c r="B62" t="s">
        <v>149</v>
      </c>
      <c r="C62" t="s">
        <v>90</v>
      </c>
    </row>
    <row r="63" spans="1:3" x14ac:dyDescent="0.25">
      <c r="A63" s="3" t="s">
        <v>34</v>
      </c>
      <c r="B63" t="s">
        <v>150</v>
      </c>
      <c r="C63" t="s">
        <v>90</v>
      </c>
    </row>
    <row r="64" spans="1:3" x14ac:dyDescent="0.25">
      <c r="A64" s="3" t="s">
        <v>35</v>
      </c>
      <c r="B64" t="s">
        <v>151</v>
      </c>
      <c r="C64" t="s">
        <v>86</v>
      </c>
    </row>
    <row r="65" spans="1:3" x14ac:dyDescent="0.25">
      <c r="A65" s="3" t="s">
        <v>36</v>
      </c>
      <c r="B65" t="s">
        <v>152</v>
      </c>
      <c r="C65" t="s">
        <v>86</v>
      </c>
    </row>
    <row r="66" spans="1:3" x14ac:dyDescent="0.25">
      <c r="A66" s="3" t="s">
        <v>37</v>
      </c>
      <c r="B66" t="s">
        <v>153</v>
      </c>
      <c r="C66" t="s">
        <v>86</v>
      </c>
    </row>
    <row r="67" spans="1:3" x14ac:dyDescent="0.25">
      <c r="A67" s="3" t="s">
        <v>38</v>
      </c>
      <c r="B67" t="s">
        <v>154</v>
      </c>
      <c r="C67" t="s">
        <v>86</v>
      </c>
    </row>
    <row r="68" spans="1:3" x14ac:dyDescent="0.25">
      <c r="A68" s="3" t="s">
        <v>39</v>
      </c>
      <c r="B68" t="s">
        <v>155</v>
      </c>
    </row>
    <row r="69" spans="1:3" x14ac:dyDescent="0.25">
      <c r="A69" s="3" t="s">
        <v>40</v>
      </c>
      <c r="B69" t="s">
        <v>156</v>
      </c>
    </row>
    <row r="73" spans="1:3" ht="21" x14ac:dyDescent="0.35">
      <c r="A73" s="56">
        <v>4</v>
      </c>
      <c r="B73" s="55" t="s">
        <v>165</v>
      </c>
    </row>
    <row r="74" spans="1:3" ht="21" x14ac:dyDescent="0.35">
      <c r="A74" s="56"/>
      <c r="B74" s="55"/>
    </row>
    <row r="75" spans="1:3" ht="21" x14ac:dyDescent="0.35">
      <c r="A75" s="56"/>
      <c r="B75" s="55"/>
    </row>
    <row r="77" spans="1:3" x14ac:dyDescent="0.25">
      <c r="B77" s="57" t="s">
        <v>123</v>
      </c>
      <c r="C77" s="58" t="s">
        <v>6</v>
      </c>
    </row>
    <row r="78" spans="1:3" x14ac:dyDescent="0.25">
      <c r="A78" s="3" t="s">
        <v>7</v>
      </c>
      <c r="B78" t="s">
        <v>124</v>
      </c>
      <c r="C78" t="s">
        <v>73</v>
      </c>
    </row>
    <row r="79" spans="1:3" x14ac:dyDescent="0.25">
      <c r="A79" s="3" t="s">
        <v>8</v>
      </c>
      <c r="B79" t="s">
        <v>125</v>
      </c>
      <c r="C79" t="s">
        <v>73</v>
      </c>
    </row>
    <row r="80" spans="1:3" x14ac:dyDescent="0.25">
      <c r="A80" s="3" t="s">
        <v>9</v>
      </c>
      <c r="B80" t="s">
        <v>126</v>
      </c>
      <c r="C80" t="s">
        <v>73</v>
      </c>
    </row>
    <row r="81" spans="1:3" x14ac:dyDescent="0.25">
      <c r="A81" s="3" t="s">
        <v>10</v>
      </c>
      <c r="B81" t="s">
        <v>127</v>
      </c>
      <c r="C81" t="s">
        <v>73</v>
      </c>
    </row>
    <row r="82" spans="1:3" x14ac:dyDescent="0.25">
      <c r="A82" s="3" t="s">
        <v>11</v>
      </c>
      <c r="B82" t="s">
        <v>128</v>
      </c>
      <c r="C82" t="s">
        <v>96</v>
      </c>
    </row>
    <row r="83" spans="1:3" x14ac:dyDescent="0.25">
      <c r="A83" s="3" t="s">
        <v>12</v>
      </c>
      <c r="B83" t="s">
        <v>129</v>
      </c>
      <c r="C83" t="s">
        <v>96</v>
      </c>
    </row>
    <row r="84" spans="1:3" x14ac:dyDescent="0.25">
      <c r="A84" s="3" t="s">
        <v>13</v>
      </c>
      <c r="B84" t="s">
        <v>130</v>
      </c>
      <c r="C84" t="s">
        <v>97</v>
      </c>
    </row>
    <row r="85" spans="1:3" x14ac:dyDescent="0.25">
      <c r="A85" s="21" t="s">
        <v>14</v>
      </c>
      <c r="B85" t="s">
        <v>131</v>
      </c>
      <c r="C85" t="s">
        <v>97</v>
      </c>
    </row>
    <row r="86" spans="1:3" x14ac:dyDescent="0.25">
      <c r="A86" s="3" t="s">
        <v>15</v>
      </c>
      <c r="B86" t="s">
        <v>132</v>
      </c>
      <c r="C86" t="s">
        <v>97</v>
      </c>
    </row>
    <row r="87" spans="1:3" x14ac:dyDescent="0.25">
      <c r="A87" s="3" t="s">
        <v>16</v>
      </c>
      <c r="B87" t="s">
        <v>133</v>
      </c>
      <c r="C87" t="s">
        <v>97</v>
      </c>
    </row>
    <row r="88" spans="1:3" x14ac:dyDescent="0.25">
      <c r="A88" s="3" t="s">
        <v>17</v>
      </c>
      <c r="B88" t="s">
        <v>134</v>
      </c>
      <c r="C88" t="s">
        <v>98</v>
      </c>
    </row>
    <row r="89" spans="1:3" x14ac:dyDescent="0.25">
      <c r="A89" s="3" t="s">
        <v>18</v>
      </c>
      <c r="B89" t="s">
        <v>135</v>
      </c>
      <c r="C89" t="s">
        <v>98</v>
      </c>
    </row>
    <row r="90" spans="1:3" x14ac:dyDescent="0.25">
      <c r="A90" s="3" t="s">
        <v>19</v>
      </c>
      <c r="B90" t="s">
        <v>136</v>
      </c>
      <c r="C90" t="s">
        <v>99</v>
      </c>
    </row>
    <row r="91" spans="1:3" x14ac:dyDescent="0.25">
      <c r="A91" s="3" t="s">
        <v>20</v>
      </c>
      <c r="B91" t="s">
        <v>137</v>
      </c>
      <c r="C91" t="s">
        <v>99</v>
      </c>
    </row>
    <row r="92" spans="1:3" x14ac:dyDescent="0.25">
      <c r="A92" s="3" t="s">
        <v>21</v>
      </c>
      <c r="B92" t="s">
        <v>138</v>
      </c>
      <c r="C92" t="s">
        <v>99</v>
      </c>
    </row>
    <row r="93" spans="1:3" x14ac:dyDescent="0.25">
      <c r="A93" s="21" t="s">
        <v>22</v>
      </c>
      <c r="B93" t="s">
        <v>139</v>
      </c>
      <c r="C93" t="s">
        <v>93</v>
      </c>
    </row>
    <row r="94" spans="1:3" x14ac:dyDescent="0.25">
      <c r="A94" s="21" t="s">
        <v>23</v>
      </c>
      <c r="B94" t="s">
        <v>140</v>
      </c>
      <c r="C94" t="s">
        <v>93</v>
      </c>
    </row>
    <row r="95" spans="1:3" x14ac:dyDescent="0.25">
      <c r="A95" s="3" t="s">
        <v>24</v>
      </c>
      <c r="B95" t="s">
        <v>141</v>
      </c>
      <c r="C95" t="s">
        <v>92</v>
      </c>
    </row>
    <row r="96" spans="1:3" x14ac:dyDescent="0.25">
      <c r="A96" s="3" t="s">
        <v>25</v>
      </c>
      <c r="B96" t="s">
        <v>142</v>
      </c>
      <c r="C96" t="s">
        <v>92</v>
      </c>
    </row>
    <row r="97" spans="1:3" x14ac:dyDescent="0.25">
      <c r="A97" s="3" t="s">
        <v>26</v>
      </c>
      <c r="B97" t="s">
        <v>143</v>
      </c>
      <c r="C97" t="s">
        <v>92</v>
      </c>
    </row>
    <row r="98" spans="1:3" x14ac:dyDescent="0.25">
      <c r="A98" s="3" t="s">
        <v>27</v>
      </c>
      <c r="B98" t="s">
        <v>144</v>
      </c>
      <c r="C98" t="s">
        <v>92</v>
      </c>
    </row>
    <row r="99" spans="1:3" x14ac:dyDescent="0.25">
      <c r="A99" s="3" t="s">
        <v>28</v>
      </c>
      <c r="B99" t="s">
        <v>145</v>
      </c>
      <c r="C99" t="s">
        <v>91</v>
      </c>
    </row>
    <row r="100" spans="1:3" x14ac:dyDescent="0.25">
      <c r="A100" s="3" t="s">
        <v>29</v>
      </c>
      <c r="B100" t="s">
        <v>146</v>
      </c>
      <c r="C100" t="s">
        <v>91</v>
      </c>
    </row>
    <row r="101" spans="1:3" x14ac:dyDescent="0.25">
      <c r="A101" s="3" t="s">
        <v>30</v>
      </c>
      <c r="B101" t="s">
        <v>147</v>
      </c>
      <c r="C101" t="s">
        <v>91</v>
      </c>
    </row>
    <row r="102" spans="1:3" x14ac:dyDescent="0.25">
      <c r="A102" s="3" t="s">
        <v>31</v>
      </c>
      <c r="B102" t="s">
        <v>52</v>
      </c>
      <c r="C102" t="s">
        <v>51</v>
      </c>
    </row>
    <row r="103" spans="1:3" x14ac:dyDescent="0.25">
      <c r="A103" s="3" t="s">
        <v>32</v>
      </c>
      <c r="B103" t="s">
        <v>148</v>
      </c>
      <c r="C103" t="s">
        <v>51</v>
      </c>
    </row>
    <row r="104" spans="1:3" x14ac:dyDescent="0.25">
      <c r="A104" s="3" t="s">
        <v>33</v>
      </c>
      <c r="B104" t="s">
        <v>149</v>
      </c>
      <c r="C104" t="s">
        <v>90</v>
      </c>
    </row>
    <row r="105" spans="1:3" x14ac:dyDescent="0.25">
      <c r="A105" s="3" t="s">
        <v>34</v>
      </c>
      <c r="B105" t="s">
        <v>150</v>
      </c>
      <c r="C105" t="s">
        <v>90</v>
      </c>
    </row>
    <row r="106" spans="1:3" x14ac:dyDescent="0.25">
      <c r="A106" s="3" t="s">
        <v>35</v>
      </c>
      <c r="B106" t="s">
        <v>151</v>
      </c>
      <c r="C106" t="s">
        <v>86</v>
      </c>
    </row>
    <row r="107" spans="1:3" x14ac:dyDescent="0.25">
      <c r="A107" s="3" t="s">
        <v>36</v>
      </c>
      <c r="B107" t="s">
        <v>152</v>
      </c>
      <c r="C107" t="s">
        <v>86</v>
      </c>
    </row>
    <row r="108" spans="1:3" x14ac:dyDescent="0.25">
      <c r="A108" s="3" t="s">
        <v>37</v>
      </c>
      <c r="B108" t="s">
        <v>153</v>
      </c>
      <c r="C108" t="s">
        <v>86</v>
      </c>
    </row>
    <row r="109" spans="1:3" x14ac:dyDescent="0.25">
      <c r="A109" s="3" t="s">
        <v>38</v>
      </c>
      <c r="B109" t="s">
        <v>154</v>
      </c>
      <c r="C109" t="s">
        <v>86</v>
      </c>
    </row>
    <row r="110" spans="1:3" x14ac:dyDescent="0.25">
      <c r="A110" s="3" t="s">
        <v>39</v>
      </c>
      <c r="B110" t="s">
        <v>155</v>
      </c>
    </row>
    <row r="111" spans="1:3" x14ac:dyDescent="0.25">
      <c r="A111" s="3" t="s">
        <v>40</v>
      </c>
      <c r="B111" t="s">
        <v>156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8"/>
  <sheetViews>
    <sheetView zoomScale="90" zoomScaleNormal="90" workbookViewId="0">
      <selection activeCell="P10" sqref="P10:V40"/>
    </sheetView>
  </sheetViews>
  <sheetFormatPr defaultRowHeight="15" x14ac:dyDescent="0.25"/>
  <cols>
    <col min="1" max="1" width="7.5703125" customWidth="1"/>
    <col min="3" max="3" width="9.5703125" customWidth="1"/>
    <col min="4" max="4" width="8" customWidth="1"/>
    <col min="5" max="5" width="7.5703125" customWidth="1"/>
    <col min="6" max="6" width="7.7109375" customWidth="1"/>
    <col min="7" max="7" width="7.5703125" customWidth="1"/>
    <col min="8" max="8" width="7.7109375" customWidth="1"/>
    <col min="9" max="9" width="7.5703125" customWidth="1"/>
    <col min="10" max="10" width="8" customWidth="1"/>
    <col min="11" max="11" width="7" customWidth="1"/>
    <col min="12" max="12" width="13.28515625" customWidth="1"/>
    <col min="13" max="13" width="7.7109375" customWidth="1"/>
    <col min="14" max="14" width="64.28515625" bestFit="1" customWidth="1"/>
    <col min="15" max="15" width="35.85546875" customWidth="1"/>
  </cols>
  <sheetData>
    <row r="2" spans="1:16" ht="31.5" x14ac:dyDescent="0.5">
      <c r="B2" s="12"/>
      <c r="C2" s="12" t="s">
        <v>0</v>
      </c>
    </row>
    <row r="3" spans="1:16" ht="31.5" x14ac:dyDescent="0.5">
      <c r="B3" s="12"/>
      <c r="C3" s="12"/>
      <c r="J3" s="61"/>
    </row>
    <row r="4" spans="1:16" ht="23.25" x14ac:dyDescent="0.35">
      <c r="B4" s="13"/>
    </row>
    <row r="5" spans="1:16" ht="18.75" x14ac:dyDescent="0.3">
      <c r="A5" s="2" t="s">
        <v>50</v>
      </c>
    </row>
    <row r="7" spans="1:16" s="1" customFormat="1" ht="17.25" customHeight="1" x14ac:dyDescent="0.25">
      <c r="A7" s="69" t="s">
        <v>4</v>
      </c>
      <c r="B7" s="69" t="s">
        <v>1</v>
      </c>
      <c r="C7" s="80" t="s">
        <v>120</v>
      </c>
      <c r="D7" s="83" t="s">
        <v>119</v>
      </c>
      <c r="E7" s="83"/>
      <c r="F7" s="83"/>
      <c r="G7" s="83"/>
      <c r="H7" s="83"/>
      <c r="I7" s="83"/>
      <c r="J7" s="83"/>
      <c r="K7" s="84"/>
      <c r="L7" s="66" t="s">
        <v>3</v>
      </c>
      <c r="M7" s="63" t="s">
        <v>47</v>
      </c>
      <c r="N7" s="64" t="s">
        <v>5</v>
      </c>
      <c r="O7" s="65" t="s">
        <v>6</v>
      </c>
    </row>
    <row r="8" spans="1:16" s="1" customFormat="1" ht="13.5" customHeight="1" x14ac:dyDescent="0.25">
      <c r="A8" s="70"/>
      <c r="B8" s="70"/>
      <c r="C8" s="81"/>
      <c r="D8" s="78" t="s">
        <v>44</v>
      </c>
      <c r="E8" s="79"/>
      <c r="F8" s="76" t="s">
        <v>45</v>
      </c>
      <c r="G8" s="77"/>
      <c r="H8" s="74" t="s">
        <v>46</v>
      </c>
      <c r="I8" s="75"/>
      <c r="J8" s="72" t="s">
        <v>43</v>
      </c>
      <c r="K8" s="73"/>
      <c r="L8" s="67"/>
      <c r="M8" s="63"/>
      <c r="N8" s="64"/>
      <c r="O8" s="65"/>
    </row>
    <row r="9" spans="1:16" s="1" customFormat="1" ht="13.5" customHeight="1" x14ac:dyDescent="0.25">
      <c r="A9" s="71"/>
      <c r="B9" s="71"/>
      <c r="C9" s="82"/>
      <c r="D9" s="8" t="s">
        <v>41</v>
      </c>
      <c r="E9" s="8" t="s">
        <v>42</v>
      </c>
      <c r="F9" s="9" t="s">
        <v>41</v>
      </c>
      <c r="G9" s="9" t="s">
        <v>42</v>
      </c>
      <c r="H9" s="10" t="s">
        <v>41</v>
      </c>
      <c r="I9" s="10" t="s">
        <v>42</v>
      </c>
      <c r="J9" s="11" t="s">
        <v>41</v>
      </c>
      <c r="K9" s="11" t="s">
        <v>42</v>
      </c>
      <c r="L9" s="68"/>
      <c r="M9" s="63"/>
      <c r="N9" s="64"/>
      <c r="O9" s="65"/>
    </row>
    <row r="10" spans="1:16" x14ac:dyDescent="0.25">
      <c r="A10" s="3" t="s">
        <v>7</v>
      </c>
      <c r="B10" s="15">
        <v>34</v>
      </c>
      <c r="C10" s="15">
        <v>73.529411764705884</v>
      </c>
      <c r="D10" s="16">
        <v>8.8235294117647065</v>
      </c>
      <c r="E10" s="16">
        <v>5.8823529411764701</v>
      </c>
      <c r="F10" s="17">
        <v>23.52941176470588</v>
      </c>
      <c r="G10" s="17">
        <v>5.8823529411764701</v>
      </c>
      <c r="H10" s="18">
        <v>26.470588235294123</v>
      </c>
      <c r="I10" s="18">
        <v>14.705882352941178</v>
      </c>
      <c r="J10" s="14">
        <v>14.705882352941178</v>
      </c>
      <c r="K10" s="14">
        <v>0</v>
      </c>
      <c r="L10" s="19"/>
      <c r="M10" s="5" t="s">
        <v>48</v>
      </c>
      <c r="N10" t="s">
        <v>71</v>
      </c>
      <c r="O10" t="s">
        <v>73</v>
      </c>
    </row>
    <row r="11" spans="1:16" x14ac:dyDescent="0.25">
      <c r="A11" s="3" t="s">
        <v>8</v>
      </c>
      <c r="B11" s="15">
        <v>30.999999999999996</v>
      </c>
      <c r="C11" s="15">
        <v>67.741935483870961</v>
      </c>
      <c r="D11" s="16">
        <v>16.129032258064516</v>
      </c>
      <c r="E11" s="16">
        <v>6.4516129032258078</v>
      </c>
      <c r="F11" s="17">
        <v>16.129032258064516</v>
      </c>
      <c r="G11" s="17">
        <v>6.4516129032258078</v>
      </c>
      <c r="H11" s="18">
        <v>25.806451612903224</v>
      </c>
      <c r="I11" s="18">
        <v>16.12903225806452</v>
      </c>
      <c r="J11" s="14">
        <v>9.67741935483871</v>
      </c>
      <c r="K11" s="14">
        <v>3.2258064516129039</v>
      </c>
      <c r="L11" s="19"/>
      <c r="M11" s="5" t="s">
        <v>48</v>
      </c>
      <c r="N11" t="s">
        <v>75</v>
      </c>
      <c r="O11" t="s">
        <v>73</v>
      </c>
    </row>
    <row r="12" spans="1:16" x14ac:dyDescent="0.25">
      <c r="A12" s="3" t="s">
        <v>9</v>
      </c>
      <c r="B12" s="15">
        <v>36</v>
      </c>
      <c r="C12" s="15">
        <v>63.89</v>
      </c>
      <c r="D12" s="16">
        <v>5.56</v>
      </c>
      <c r="E12" s="16">
        <v>8.33</v>
      </c>
      <c r="F12" s="17">
        <v>13.89</v>
      </c>
      <c r="G12" s="17">
        <v>13.89</v>
      </c>
      <c r="H12" s="18">
        <v>27.78</v>
      </c>
      <c r="I12" s="18">
        <v>8.33</v>
      </c>
      <c r="J12" s="14">
        <v>16.670000000000002</v>
      </c>
      <c r="K12" s="14">
        <v>5.56</v>
      </c>
      <c r="L12" s="19"/>
      <c r="M12" s="5" t="s">
        <v>48</v>
      </c>
      <c r="N12" t="s">
        <v>74</v>
      </c>
      <c r="O12" t="s">
        <v>73</v>
      </c>
    </row>
    <row r="13" spans="1:16" x14ac:dyDescent="0.25">
      <c r="A13" s="3" t="s">
        <v>10</v>
      </c>
      <c r="B13" s="15">
        <v>24</v>
      </c>
      <c r="C13" s="15">
        <v>75</v>
      </c>
      <c r="D13" s="16">
        <v>12.5</v>
      </c>
      <c r="E13" s="16">
        <v>8.33</v>
      </c>
      <c r="F13" s="17">
        <v>25</v>
      </c>
      <c r="G13" s="17">
        <v>12.5</v>
      </c>
      <c r="H13" s="18">
        <v>33.47</v>
      </c>
      <c r="I13" s="18">
        <v>4.17</v>
      </c>
      <c r="J13" s="14">
        <v>4.17</v>
      </c>
      <c r="K13" s="14">
        <v>0</v>
      </c>
      <c r="L13" s="19"/>
      <c r="M13" s="5" t="s">
        <v>48</v>
      </c>
      <c r="N13" t="s">
        <v>76</v>
      </c>
      <c r="O13" t="s">
        <v>73</v>
      </c>
    </row>
    <row r="14" spans="1:16" x14ac:dyDescent="0.25">
      <c r="A14" s="3" t="s">
        <v>11</v>
      </c>
      <c r="B14" s="15">
        <v>65</v>
      </c>
      <c r="C14" s="53">
        <v>46.153846153846153</v>
      </c>
      <c r="D14" s="16">
        <v>4.6153846153846159</v>
      </c>
      <c r="E14" s="16">
        <v>9.2307692307692317</v>
      </c>
      <c r="F14" s="17">
        <v>10.769230769230772</v>
      </c>
      <c r="G14" s="17">
        <v>12.307692307692308</v>
      </c>
      <c r="H14" s="18">
        <v>20</v>
      </c>
      <c r="I14" s="18">
        <v>16.923076923076923</v>
      </c>
      <c r="J14" s="14">
        <v>10.769230769230768</v>
      </c>
      <c r="K14" s="14">
        <v>15.384615384615383</v>
      </c>
      <c r="L14" s="19"/>
      <c r="M14" s="7" t="s">
        <v>49</v>
      </c>
      <c r="N14" t="s">
        <v>70</v>
      </c>
      <c r="O14" t="s">
        <v>96</v>
      </c>
    </row>
    <row r="15" spans="1:16" x14ac:dyDescent="0.25">
      <c r="A15" s="3" t="s">
        <v>12</v>
      </c>
      <c r="B15" s="15">
        <v>40</v>
      </c>
      <c r="C15" s="15">
        <v>65</v>
      </c>
      <c r="D15" s="16">
        <v>10</v>
      </c>
      <c r="E15" s="16">
        <v>12.5</v>
      </c>
      <c r="F15" s="17">
        <v>12.5</v>
      </c>
      <c r="G15" s="17">
        <v>12.5</v>
      </c>
      <c r="H15" s="18">
        <v>25</v>
      </c>
      <c r="I15" s="18">
        <v>7.5</v>
      </c>
      <c r="J15" s="14">
        <v>17.5</v>
      </c>
      <c r="K15" s="14">
        <v>2.5</v>
      </c>
      <c r="L15" s="19"/>
      <c r="M15" s="5" t="s">
        <v>48</v>
      </c>
      <c r="N15" t="s">
        <v>69</v>
      </c>
      <c r="O15" t="s">
        <v>96</v>
      </c>
    </row>
    <row r="16" spans="1:16" x14ac:dyDescent="0.25">
      <c r="A16" s="3" t="s">
        <v>13</v>
      </c>
      <c r="B16" s="51">
        <v>48</v>
      </c>
      <c r="C16" s="15">
        <v>72.92</v>
      </c>
      <c r="D16" s="23">
        <v>8.33</v>
      </c>
      <c r="E16" s="23">
        <v>2.08</v>
      </c>
      <c r="F16" s="24">
        <v>10.42</v>
      </c>
      <c r="G16" s="24">
        <v>6.25</v>
      </c>
      <c r="H16" s="25">
        <v>39.58</v>
      </c>
      <c r="I16" s="25">
        <v>18.75</v>
      </c>
      <c r="J16" s="26">
        <v>14.58</v>
      </c>
      <c r="K16" s="14">
        <v>0</v>
      </c>
      <c r="L16" s="19"/>
      <c r="M16" s="5" t="s">
        <v>48</v>
      </c>
      <c r="N16" t="s">
        <v>67</v>
      </c>
      <c r="O16" t="s">
        <v>97</v>
      </c>
      <c r="P16" s="22"/>
    </row>
    <row r="17" spans="1:16" x14ac:dyDescent="0.25">
      <c r="A17" s="21" t="s">
        <v>14</v>
      </c>
      <c r="B17" s="15">
        <v>41</v>
      </c>
      <c r="C17" s="15">
        <v>65.849999999999994</v>
      </c>
      <c r="D17" s="16">
        <v>9.76</v>
      </c>
      <c r="E17" s="16">
        <v>0</v>
      </c>
      <c r="F17" s="17">
        <v>4.88</v>
      </c>
      <c r="G17" s="17">
        <v>14.64</v>
      </c>
      <c r="H17" s="18">
        <v>31.71</v>
      </c>
      <c r="I17" s="18">
        <v>17.07</v>
      </c>
      <c r="J17" s="14">
        <v>19.510000000000002</v>
      </c>
      <c r="K17" s="14">
        <v>2.44</v>
      </c>
      <c r="L17" s="19"/>
      <c r="M17" s="5" t="s">
        <v>48</v>
      </c>
      <c r="N17" t="s">
        <v>66</v>
      </c>
      <c r="O17" t="s">
        <v>97</v>
      </c>
      <c r="P17" s="22"/>
    </row>
    <row r="18" spans="1:16" x14ac:dyDescent="0.25">
      <c r="A18" s="3" t="s">
        <v>15</v>
      </c>
      <c r="B18" s="15">
        <v>49</v>
      </c>
      <c r="C18" s="15">
        <v>67.349999999999994</v>
      </c>
      <c r="D18" s="16">
        <v>12.24</v>
      </c>
      <c r="E18" s="16">
        <v>8.14</v>
      </c>
      <c r="F18" s="17">
        <v>20.41</v>
      </c>
      <c r="G18" s="17">
        <v>6.12</v>
      </c>
      <c r="H18" s="18">
        <v>32.65</v>
      </c>
      <c r="I18" s="18">
        <v>18.37</v>
      </c>
      <c r="J18" s="14">
        <v>2.04</v>
      </c>
      <c r="K18" s="14">
        <v>0</v>
      </c>
      <c r="L18" s="19" t="s">
        <v>79</v>
      </c>
      <c r="M18" s="5" t="s">
        <v>48</v>
      </c>
      <c r="N18" t="s">
        <v>65</v>
      </c>
      <c r="O18" t="s">
        <v>97</v>
      </c>
    </row>
    <row r="19" spans="1:16" x14ac:dyDescent="0.25">
      <c r="A19" s="3" t="s">
        <v>16</v>
      </c>
      <c r="B19" s="15">
        <v>44.000624999999999</v>
      </c>
      <c r="C19" s="53">
        <v>47.726594792687607</v>
      </c>
      <c r="D19" s="16">
        <v>0</v>
      </c>
      <c r="E19" s="16">
        <v>6.8180849703839437</v>
      </c>
      <c r="F19" s="17">
        <v>4.5453899802559619</v>
      </c>
      <c r="G19" s="17">
        <v>20.454254911151832</v>
      </c>
      <c r="H19" s="18">
        <v>20.454254911151832</v>
      </c>
      <c r="I19" s="18">
        <v>15.910285365264698</v>
      </c>
      <c r="J19" s="14">
        <v>22.726949901279809</v>
      </c>
      <c r="K19" s="14">
        <v>9.0907799605119237</v>
      </c>
      <c r="L19" s="19"/>
      <c r="M19" s="7" t="s">
        <v>49</v>
      </c>
      <c r="N19" t="s">
        <v>64</v>
      </c>
      <c r="O19" t="s">
        <v>97</v>
      </c>
    </row>
    <row r="20" spans="1:16" x14ac:dyDescent="0.25">
      <c r="A20" s="3" t="s">
        <v>17</v>
      </c>
      <c r="B20" s="15">
        <v>24</v>
      </c>
      <c r="C20" s="59">
        <v>60.87</v>
      </c>
      <c r="D20" s="16">
        <v>4.3499999999999996</v>
      </c>
      <c r="E20" s="16">
        <v>0</v>
      </c>
      <c r="F20" s="17">
        <v>8.6999999999999993</v>
      </c>
      <c r="G20" s="17">
        <v>13.04</v>
      </c>
      <c r="H20" s="18">
        <v>34.78</v>
      </c>
      <c r="I20" s="18">
        <v>8.6999999999999993</v>
      </c>
      <c r="J20" s="14">
        <v>13.04</v>
      </c>
      <c r="K20" s="14">
        <v>17.39</v>
      </c>
      <c r="L20" s="19"/>
      <c r="M20" s="5" t="s">
        <v>48</v>
      </c>
      <c r="N20" t="s">
        <v>63</v>
      </c>
      <c r="O20" t="s">
        <v>98</v>
      </c>
    </row>
    <row r="21" spans="1:16" x14ac:dyDescent="0.25">
      <c r="A21" s="3" t="s">
        <v>18</v>
      </c>
      <c r="B21" s="15">
        <v>51</v>
      </c>
      <c r="C21" s="53">
        <v>58.82352941176471</v>
      </c>
      <c r="D21" s="16">
        <v>3.9215686274509802</v>
      </c>
      <c r="E21" s="16">
        <v>7.8431372549019605</v>
      </c>
      <c r="F21" s="17">
        <v>9.8039215686274499</v>
      </c>
      <c r="G21" s="17">
        <v>13.725490196078436</v>
      </c>
      <c r="H21" s="18">
        <v>21.568627450980394</v>
      </c>
      <c r="I21" s="18">
        <v>19.607843137254903</v>
      </c>
      <c r="J21" s="14">
        <v>23.52941176470588</v>
      </c>
      <c r="K21" s="14">
        <v>0</v>
      </c>
      <c r="L21" s="19"/>
      <c r="M21" s="7" t="s">
        <v>49</v>
      </c>
      <c r="N21" t="s">
        <v>53</v>
      </c>
      <c r="O21" t="s">
        <v>98</v>
      </c>
    </row>
    <row r="22" spans="1:16" x14ac:dyDescent="0.25">
      <c r="A22" s="3" t="s">
        <v>19</v>
      </c>
      <c r="B22" s="15">
        <v>25</v>
      </c>
      <c r="C22" s="15">
        <v>68.42</v>
      </c>
      <c r="D22" s="16">
        <v>5.26</v>
      </c>
      <c r="E22" s="16">
        <v>0</v>
      </c>
      <c r="F22" s="17">
        <v>15.79</v>
      </c>
      <c r="G22" s="17">
        <v>0</v>
      </c>
      <c r="H22" s="18">
        <v>36.840000000000003</v>
      </c>
      <c r="I22" s="18">
        <v>26.32</v>
      </c>
      <c r="J22" s="14">
        <v>10.53</v>
      </c>
      <c r="K22" s="14">
        <v>5.26</v>
      </c>
      <c r="L22" s="19"/>
      <c r="M22" s="5" t="s">
        <v>48</v>
      </c>
      <c r="N22" t="s">
        <v>62</v>
      </c>
      <c r="O22" t="s">
        <v>99</v>
      </c>
      <c r="P22" s="22"/>
    </row>
    <row r="23" spans="1:16" x14ac:dyDescent="0.25">
      <c r="A23" s="3" t="s">
        <v>20</v>
      </c>
      <c r="B23" s="15"/>
      <c r="C23" s="15"/>
      <c r="D23" s="16"/>
      <c r="E23" s="16"/>
      <c r="F23" s="17"/>
      <c r="G23" s="17"/>
      <c r="H23" s="18"/>
      <c r="I23" s="18"/>
      <c r="J23" s="14"/>
      <c r="K23" s="14"/>
      <c r="L23" s="19"/>
      <c r="M23" s="4"/>
      <c r="N23" t="s">
        <v>80</v>
      </c>
      <c r="O23" t="s">
        <v>99</v>
      </c>
    </row>
    <row r="24" spans="1:16" x14ac:dyDescent="0.25">
      <c r="A24" s="3" t="s">
        <v>21</v>
      </c>
      <c r="B24" s="15">
        <v>33</v>
      </c>
      <c r="C24" s="53">
        <v>54.54545454545454</v>
      </c>
      <c r="D24" s="16">
        <v>21.212121212121211</v>
      </c>
      <c r="E24" s="16">
        <v>9.0909090909090917</v>
      </c>
      <c r="F24" s="17">
        <v>3.0303030303030303</v>
      </c>
      <c r="G24" s="17">
        <v>9.0909090909090917</v>
      </c>
      <c r="H24" s="18">
        <v>24.242424242424242</v>
      </c>
      <c r="I24" s="18">
        <v>27.27272727272727</v>
      </c>
      <c r="J24" s="14">
        <v>6.0606060606060606</v>
      </c>
      <c r="K24" s="14">
        <v>0</v>
      </c>
      <c r="L24" s="19"/>
      <c r="M24" s="7" t="s">
        <v>49</v>
      </c>
      <c r="N24" t="s">
        <v>61</v>
      </c>
      <c r="O24" t="s">
        <v>99</v>
      </c>
    </row>
    <row r="25" spans="1:16" x14ac:dyDescent="0.25">
      <c r="A25" s="21" t="s">
        <v>22</v>
      </c>
      <c r="B25" s="15">
        <v>56</v>
      </c>
      <c r="C25" s="15">
        <v>72</v>
      </c>
      <c r="D25" s="16">
        <v>17.86</v>
      </c>
      <c r="E25" s="16">
        <v>3.57</v>
      </c>
      <c r="F25" s="17">
        <v>14.29</v>
      </c>
      <c r="G25" s="17">
        <v>1.79</v>
      </c>
      <c r="H25" s="18">
        <v>21.43</v>
      </c>
      <c r="I25" s="18">
        <v>10.71</v>
      </c>
      <c r="J25" s="14">
        <v>21.43</v>
      </c>
      <c r="K25" s="14">
        <v>8.93</v>
      </c>
      <c r="L25" s="19"/>
      <c r="M25" s="5" t="s">
        <v>48</v>
      </c>
      <c r="N25" t="s">
        <v>81</v>
      </c>
      <c r="O25" t="s">
        <v>93</v>
      </c>
    </row>
    <row r="26" spans="1:16" x14ac:dyDescent="0.25">
      <c r="A26" s="21" t="s">
        <v>23</v>
      </c>
      <c r="B26" s="15">
        <v>61</v>
      </c>
      <c r="C26" s="15">
        <v>67.209999999999994</v>
      </c>
      <c r="D26" s="16">
        <v>11.48</v>
      </c>
      <c r="E26" s="16">
        <v>1.64</v>
      </c>
      <c r="F26" s="17">
        <v>19.670000000000002</v>
      </c>
      <c r="G26" s="17">
        <v>4.92</v>
      </c>
      <c r="H26" s="18">
        <v>31.15</v>
      </c>
      <c r="I26" s="18">
        <v>11.48</v>
      </c>
      <c r="J26" s="14">
        <v>4.92</v>
      </c>
      <c r="K26" s="14">
        <v>14.75</v>
      </c>
      <c r="L26" s="52"/>
      <c r="M26" s="5" t="s">
        <v>48</v>
      </c>
      <c r="N26" t="s">
        <v>82</v>
      </c>
      <c r="O26" t="s">
        <v>93</v>
      </c>
    </row>
    <row r="27" spans="1:16" x14ac:dyDescent="0.25">
      <c r="A27" s="3" t="s">
        <v>24</v>
      </c>
      <c r="B27" s="15">
        <v>66</v>
      </c>
      <c r="C27" s="53">
        <v>50</v>
      </c>
      <c r="D27" s="16">
        <v>12.12</v>
      </c>
      <c r="E27" s="16">
        <v>1.52</v>
      </c>
      <c r="F27" s="17">
        <v>15.15</v>
      </c>
      <c r="G27" s="17">
        <v>37.880000000000003</v>
      </c>
      <c r="H27" s="18">
        <v>10.61</v>
      </c>
      <c r="I27" s="18">
        <v>7.58</v>
      </c>
      <c r="J27" s="14">
        <v>12.12</v>
      </c>
      <c r="K27" s="14">
        <v>3.03</v>
      </c>
      <c r="L27" s="19"/>
      <c r="M27" s="7" t="s">
        <v>49</v>
      </c>
      <c r="N27" t="s">
        <v>83</v>
      </c>
      <c r="O27" t="s">
        <v>92</v>
      </c>
    </row>
    <row r="28" spans="1:16" x14ac:dyDescent="0.25">
      <c r="A28" s="3" t="s">
        <v>25</v>
      </c>
      <c r="B28" s="15">
        <v>33</v>
      </c>
      <c r="C28" s="15">
        <v>63.636363636363626</v>
      </c>
      <c r="D28" s="16">
        <v>18.18181818181818</v>
      </c>
      <c r="E28" s="16">
        <v>0</v>
      </c>
      <c r="F28" s="17">
        <v>30.303030303030297</v>
      </c>
      <c r="G28" s="17">
        <v>21.212121212121211</v>
      </c>
      <c r="H28" s="18">
        <v>12.121212121212121</v>
      </c>
      <c r="I28" s="18">
        <v>12.121212121212121</v>
      </c>
      <c r="J28" s="14">
        <v>3.0303030303030303</v>
      </c>
      <c r="K28" s="14">
        <v>3.0303030303030303</v>
      </c>
      <c r="L28" s="19"/>
      <c r="M28" s="5" t="s">
        <v>48</v>
      </c>
      <c r="N28" t="s">
        <v>60</v>
      </c>
      <c r="O28" t="s">
        <v>92</v>
      </c>
    </row>
    <row r="29" spans="1:16" x14ac:dyDescent="0.25">
      <c r="A29" s="3" t="s">
        <v>26</v>
      </c>
      <c r="B29" s="15">
        <v>65</v>
      </c>
      <c r="C29" s="53">
        <v>58.461538461538467</v>
      </c>
      <c r="D29" s="16">
        <v>13.846153846153847</v>
      </c>
      <c r="E29" s="16">
        <v>1.5384615384615385</v>
      </c>
      <c r="F29" s="17">
        <v>18.46153846153846</v>
      </c>
      <c r="G29" s="17">
        <v>15.384615384615385</v>
      </c>
      <c r="H29" s="18">
        <v>13.846153846153845</v>
      </c>
      <c r="I29" s="18">
        <v>23.076923076923077</v>
      </c>
      <c r="J29" s="14">
        <v>12.307692307692307</v>
      </c>
      <c r="K29" s="14">
        <v>1.5384615384615385</v>
      </c>
      <c r="L29" s="19"/>
      <c r="M29" s="7" t="s">
        <v>49</v>
      </c>
      <c r="N29" t="s">
        <v>59</v>
      </c>
      <c r="O29" t="s">
        <v>92</v>
      </c>
    </row>
    <row r="30" spans="1:16" x14ac:dyDescent="0.25">
      <c r="A30" s="3" t="s">
        <v>27</v>
      </c>
      <c r="B30" s="15">
        <v>55</v>
      </c>
      <c r="C30" s="15">
        <v>61.82</v>
      </c>
      <c r="D30" s="16">
        <v>18.18</v>
      </c>
      <c r="E30" s="16">
        <v>0</v>
      </c>
      <c r="F30" s="17">
        <v>20</v>
      </c>
      <c r="G30" s="17">
        <v>23.64</v>
      </c>
      <c r="H30" s="18">
        <v>14.54</v>
      </c>
      <c r="I30" s="18">
        <v>14.54</v>
      </c>
      <c r="J30" s="14">
        <v>9.09</v>
      </c>
      <c r="K30" s="14">
        <v>0</v>
      </c>
      <c r="L30" s="19" t="s">
        <v>121</v>
      </c>
      <c r="M30" s="7" t="s">
        <v>49</v>
      </c>
      <c r="N30" t="s">
        <v>84</v>
      </c>
      <c r="O30" t="s">
        <v>92</v>
      </c>
    </row>
    <row r="31" spans="1:16" x14ac:dyDescent="0.25">
      <c r="A31" s="3" t="s">
        <v>28</v>
      </c>
      <c r="B31" s="15">
        <v>49</v>
      </c>
      <c r="C31" s="15">
        <v>77.551020408163268</v>
      </c>
      <c r="D31" s="16">
        <v>18.367346938775512</v>
      </c>
      <c r="E31" s="16">
        <v>0</v>
      </c>
      <c r="F31" s="17">
        <v>34.6938775510204</v>
      </c>
      <c r="G31" s="17">
        <v>2.0408163265306123</v>
      </c>
      <c r="H31" s="18">
        <v>12.244897959183676</v>
      </c>
      <c r="I31" s="18">
        <v>18.367346938775512</v>
      </c>
      <c r="J31" s="14">
        <v>12.244897959183673</v>
      </c>
      <c r="K31" s="14">
        <v>2.0408163265306123</v>
      </c>
      <c r="L31" s="19"/>
      <c r="M31" s="5" t="s">
        <v>48</v>
      </c>
      <c r="N31" t="s">
        <v>55</v>
      </c>
      <c r="O31" t="s">
        <v>91</v>
      </c>
    </row>
    <row r="32" spans="1:16" x14ac:dyDescent="0.25">
      <c r="A32" s="3" t="s">
        <v>29</v>
      </c>
      <c r="B32" s="15">
        <v>42</v>
      </c>
      <c r="C32" s="15">
        <v>78.571428571428569</v>
      </c>
      <c r="D32" s="16">
        <v>33.333333333333329</v>
      </c>
      <c r="E32" s="16">
        <v>0</v>
      </c>
      <c r="F32" s="17">
        <v>16.666666666666664</v>
      </c>
      <c r="G32" s="17">
        <v>2.3809523809523809</v>
      </c>
      <c r="H32" s="18">
        <v>2.3809523809523809</v>
      </c>
      <c r="I32" s="18">
        <v>19.047619047619047</v>
      </c>
      <c r="J32" s="14">
        <v>26.190476190476197</v>
      </c>
      <c r="K32" s="14">
        <v>0</v>
      </c>
      <c r="L32" s="19"/>
      <c r="M32" s="5" t="s">
        <v>48</v>
      </c>
      <c r="N32" t="s">
        <v>54</v>
      </c>
      <c r="O32" t="s">
        <v>91</v>
      </c>
    </row>
    <row r="33" spans="1:16" x14ac:dyDescent="0.25">
      <c r="A33" s="3" t="s">
        <v>30</v>
      </c>
      <c r="B33" s="15">
        <v>47</v>
      </c>
      <c r="C33" s="15">
        <v>48.96</v>
      </c>
      <c r="D33" s="16">
        <v>6.38</v>
      </c>
      <c r="E33" s="16">
        <v>2.13</v>
      </c>
      <c r="F33" s="17">
        <v>12.77</v>
      </c>
      <c r="G33" s="17">
        <v>8.51</v>
      </c>
      <c r="H33" s="18">
        <v>19.149999999999999</v>
      </c>
      <c r="I33" s="18">
        <v>36.17</v>
      </c>
      <c r="J33" s="14">
        <v>10.64</v>
      </c>
      <c r="K33" s="14">
        <v>4.26</v>
      </c>
      <c r="L33" s="52" t="s">
        <v>122</v>
      </c>
      <c r="M33" s="7" t="s">
        <v>49</v>
      </c>
      <c r="N33" t="s">
        <v>68</v>
      </c>
      <c r="O33" t="s">
        <v>91</v>
      </c>
      <c r="P33" s="22"/>
    </row>
    <row r="34" spans="1:16" x14ac:dyDescent="0.25">
      <c r="A34" s="3" t="s">
        <v>31</v>
      </c>
      <c r="B34" s="15">
        <v>66</v>
      </c>
      <c r="C34" s="15">
        <v>60.61</v>
      </c>
      <c r="D34" s="16">
        <v>18.18</v>
      </c>
      <c r="E34" s="16">
        <v>3.03</v>
      </c>
      <c r="F34" s="17">
        <v>18.18</v>
      </c>
      <c r="G34" s="17">
        <v>22.73</v>
      </c>
      <c r="H34" s="18">
        <v>10.61</v>
      </c>
      <c r="I34" s="18">
        <v>10.61</v>
      </c>
      <c r="J34" s="14">
        <v>13.64</v>
      </c>
      <c r="K34" s="14">
        <v>3.03</v>
      </c>
      <c r="L34" s="19"/>
      <c r="M34" s="5" t="s">
        <v>48</v>
      </c>
      <c r="N34" t="s">
        <v>52</v>
      </c>
      <c r="O34" t="s">
        <v>51</v>
      </c>
    </row>
    <row r="35" spans="1:16" x14ac:dyDescent="0.25">
      <c r="A35" s="3" t="s">
        <v>32</v>
      </c>
      <c r="B35" s="15">
        <v>46.999999999999993</v>
      </c>
      <c r="C35" s="53">
        <v>59.574468085106382</v>
      </c>
      <c r="D35" s="16">
        <v>21.276595744680847</v>
      </c>
      <c r="E35" s="16">
        <v>0</v>
      </c>
      <c r="F35" s="17">
        <v>12.765957446808512</v>
      </c>
      <c r="G35" s="17">
        <v>2.1276595744680855</v>
      </c>
      <c r="H35" s="18">
        <v>12.76595744680851</v>
      </c>
      <c r="I35" s="18">
        <v>19.148936170212767</v>
      </c>
      <c r="J35" s="14">
        <v>12.76595744680851</v>
      </c>
      <c r="K35" s="14">
        <v>19.148936170212767</v>
      </c>
      <c r="L35" s="19"/>
      <c r="M35" s="7" t="s">
        <v>49</v>
      </c>
      <c r="N35" t="s">
        <v>58</v>
      </c>
      <c r="O35" t="s">
        <v>51</v>
      </c>
    </row>
    <row r="36" spans="1:16" x14ac:dyDescent="0.25">
      <c r="A36" s="3" t="s">
        <v>33</v>
      </c>
      <c r="B36" s="15">
        <v>49</v>
      </c>
      <c r="C36" s="53">
        <v>59.183673469387756</v>
      </c>
      <c r="D36" s="16">
        <v>14.285714285714285</v>
      </c>
      <c r="E36" s="16">
        <v>0</v>
      </c>
      <c r="F36" s="17">
        <v>10.204081632653059</v>
      </c>
      <c r="G36" s="17">
        <v>16.326530612244898</v>
      </c>
      <c r="H36" s="18">
        <v>18.367346938775512</v>
      </c>
      <c r="I36" s="18">
        <v>16.326530612244898</v>
      </c>
      <c r="J36" s="14">
        <v>16.326530612244898</v>
      </c>
      <c r="K36" s="14">
        <v>8.1632653061224492</v>
      </c>
      <c r="L36" s="19"/>
      <c r="M36" s="7" t="s">
        <v>49</v>
      </c>
      <c r="N36" t="s">
        <v>57</v>
      </c>
      <c r="O36" t="s">
        <v>90</v>
      </c>
    </row>
    <row r="37" spans="1:16" x14ac:dyDescent="0.25">
      <c r="A37" s="3" t="s">
        <v>34</v>
      </c>
      <c r="B37" s="15">
        <v>60</v>
      </c>
      <c r="C37" s="53">
        <v>55.000000000000007</v>
      </c>
      <c r="D37" s="16">
        <v>21.666666666666664</v>
      </c>
      <c r="E37" s="16">
        <v>0</v>
      </c>
      <c r="F37" s="17">
        <v>8.3333333333333321</v>
      </c>
      <c r="G37" s="17">
        <v>21.666666666666668</v>
      </c>
      <c r="H37" s="18">
        <v>11.666666666666668</v>
      </c>
      <c r="I37" s="18">
        <v>15</v>
      </c>
      <c r="J37" s="14">
        <v>13.333333333333334</v>
      </c>
      <c r="K37" s="14">
        <v>8.3333333333333304</v>
      </c>
      <c r="L37" s="19"/>
      <c r="M37" s="7" t="s">
        <v>49</v>
      </c>
      <c r="N37" t="s">
        <v>56</v>
      </c>
      <c r="O37" t="s">
        <v>90</v>
      </c>
    </row>
    <row r="38" spans="1:16" x14ac:dyDescent="0.25">
      <c r="A38" s="3" t="s">
        <v>35</v>
      </c>
      <c r="B38" s="15">
        <v>50</v>
      </c>
      <c r="C38" s="15">
        <v>62.5</v>
      </c>
      <c r="D38" s="16">
        <v>16.670000000000002</v>
      </c>
      <c r="E38" s="16">
        <v>0</v>
      </c>
      <c r="F38" s="17">
        <v>27.08</v>
      </c>
      <c r="G38" s="17">
        <v>22.92</v>
      </c>
      <c r="H38" s="18">
        <v>16.670000000000002</v>
      </c>
      <c r="I38" s="18">
        <v>10.42</v>
      </c>
      <c r="J38" s="14">
        <v>2.08</v>
      </c>
      <c r="K38" s="14">
        <v>4.17</v>
      </c>
      <c r="L38" s="19"/>
      <c r="M38" s="5" t="s">
        <v>48</v>
      </c>
      <c r="N38" t="s">
        <v>85</v>
      </c>
      <c r="O38" t="s">
        <v>86</v>
      </c>
    </row>
    <row r="39" spans="1:16" x14ac:dyDescent="0.25">
      <c r="A39" s="3" t="s">
        <v>36</v>
      </c>
      <c r="B39" s="15">
        <v>28</v>
      </c>
      <c r="C39" s="15">
        <v>70.97</v>
      </c>
      <c r="D39" s="16">
        <v>12.9</v>
      </c>
      <c r="E39" s="16">
        <v>0</v>
      </c>
      <c r="F39" s="17">
        <v>6.45</v>
      </c>
      <c r="G39" s="17">
        <v>9.68</v>
      </c>
      <c r="H39" s="18">
        <v>41.94</v>
      </c>
      <c r="I39" s="18">
        <v>12.9</v>
      </c>
      <c r="J39" s="14">
        <v>9.68</v>
      </c>
      <c r="K39" s="14">
        <v>6.45</v>
      </c>
      <c r="L39" s="19"/>
      <c r="M39" s="5" t="s">
        <v>48</v>
      </c>
      <c r="N39" t="s">
        <v>87</v>
      </c>
      <c r="O39" t="s">
        <v>86</v>
      </c>
    </row>
    <row r="40" spans="1:16" x14ac:dyDescent="0.25">
      <c r="A40" s="3" t="s">
        <v>37</v>
      </c>
      <c r="B40" s="51">
        <v>37</v>
      </c>
      <c r="C40" s="53">
        <v>59.56</v>
      </c>
      <c r="D40" s="16">
        <v>10.83</v>
      </c>
      <c r="E40" s="16">
        <v>0</v>
      </c>
      <c r="F40" s="17">
        <v>16.239999999999998</v>
      </c>
      <c r="G40" s="17">
        <v>2.71</v>
      </c>
      <c r="H40" s="18">
        <v>10.83</v>
      </c>
      <c r="I40" s="18">
        <v>32.31</v>
      </c>
      <c r="J40" s="14">
        <v>21.66</v>
      </c>
      <c r="K40" s="14">
        <v>5.41</v>
      </c>
      <c r="L40" s="19"/>
      <c r="M40" s="7" t="s">
        <v>49</v>
      </c>
      <c r="N40" t="s">
        <v>88</v>
      </c>
      <c r="O40" t="s">
        <v>86</v>
      </c>
    </row>
    <row r="41" spans="1:16" x14ac:dyDescent="0.25">
      <c r="A41" s="3" t="s">
        <v>38</v>
      </c>
      <c r="B41" s="15">
        <v>37</v>
      </c>
      <c r="C41" s="53">
        <v>59.46</v>
      </c>
      <c r="D41" s="16">
        <v>13.51</v>
      </c>
      <c r="E41" s="16">
        <v>0</v>
      </c>
      <c r="F41" s="17">
        <v>21.62</v>
      </c>
      <c r="G41" s="17">
        <v>2.7</v>
      </c>
      <c r="H41" s="18">
        <v>21.62</v>
      </c>
      <c r="I41" s="18">
        <v>29.73</v>
      </c>
      <c r="J41" s="14">
        <v>2.7</v>
      </c>
      <c r="K41" s="14">
        <v>8.11</v>
      </c>
      <c r="L41" s="19"/>
      <c r="M41" s="7" t="s">
        <v>49</v>
      </c>
      <c r="N41" t="s">
        <v>89</v>
      </c>
      <c r="O41" t="s">
        <v>86</v>
      </c>
    </row>
    <row r="42" spans="1:16" ht="60" x14ac:dyDescent="0.25">
      <c r="A42" s="3" t="s">
        <v>39</v>
      </c>
      <c r="B42" s="15">
        <v>33</v>
      </c>
      <c r="C42" s="62">
        <v>73.73</v>
      </c>
      <c r="D42" s="16">
        <v>6.06</v>
      </c>
      <c r="E42" s="60">
        <v>0</v>
      </c>
      <c r="F42" s="17">
        <v>21.21</v>
      </c>
      <c r="G42" s="17">
        <v>9.1</v>
      </c>
      <c r="H42" s="18">
        <v>42.42</v>
      </c>
      <c r="I42" s="14">
        <v>9.1</v>
      </c>
      <c r="J42" s="14">
        <v>3.03</v>
      </c>
      <c r="K42" s="14">
        <v>9.1</v>
      </c>
      <c r="L42" s="52" t="s">
        <v>161</v>
      </c>
      <c r="M42" s="7" t="s">
        <v>49</v>
      </c>
      <c r="N42" t="s">
        <v>94</v>
      </c>
    </row>
    <row r="43" spans="1:16" x14ac:dyDescent="0.25">
      <c r="A43" s="3" t="s">
        <v>40</v>
      </c>
      <c r="B43" s="15">
        <v>28</v>
      </c>
      <c r="C43" s="15">
        <v>92.86</v>
      </c>
      <c r="D43" s="16">
        <v>0</v>
      </c>
      <c r="E43" s="16">
        <v>0</v>
      </c>
      <c r="F43" s="17">
        <v>3.6</v>
      </c>
      <c r="G43" s="17">
        <v>0</v>
      </c>
      <c r="H43" s="18">
        <v>35.71</v>
      </c>
      <c r="I43" s="18">
        <v>7.14</v>
      </c>
      <c r="J43" s="14">
        <v>53.57</v>
      </c>
      <c r="K43" s="14">
        <v>0</v>
      </c>
      <c r="L43" s="19"/>
      <c r="M43" s="5" t="s">
        <v>48</v>
      </c>
      <c r="N43" t="s">
        <v>95</v>
      </c>
    </row>
    <row r="44" spans="1:16" ht="15.75" thickBot="1" x14ac:dyDescent="0.3">
      <c r="A44" s="34" t="s">
        <v>2</v>
      </c>
      <c r="B44" s="35">
        <f>SUM(B10:B43)</f>
        <v>1454.0006250000001</v>
      </c>
      <c r="C44" s="35">
        <f>SUMPRODUCT($B10:$B43,C10:C43)/$B44</f>
        <v>62.966919288635104</v>
      </c>
      <c r="D44" s="36">
        <f t="shared" ref="D44:K44" si="0">SUMPRODUCT($B10:$B43,D10:D43)/$B44</f>
        <v>12.813667119297143</v>
      </c>
      <c r="E44" s="36">
        <f t="shared" si="0"/>
        <v>2.9565805723089009</v>
      </c>
      <c r="F44" s="37">
        <f t="shared" si="0"/>
        <v>15.502159773830906</v>
      </c>
      <c r="G44" s="37">
        <f t="shared" si="0"/>
        <v>12.401246388735219</v>
      </c>
      <c r="H44" s="38">
        <f t="shared" si="0"/>
        <v>21.435747319572158</v>
      </c>
      <c r="I44" s="38">
        <f t="shared" si="0"/>
        <v>16.262023615017359</v>
      </c>
      <c r="J44" s="39">
        <f t="shared" si="0"/>
        <v>13.31004929932544</v>
      </c>
      <c r="K44" s="39">
        <f t="shared" si="0"/>
        <v>5.3223567218205288</v>
      </c>
      <c r="L44" s="20"/>
      <c r="M44" s="6"/>
    </row>
    <row r="45" spans="1:16" ht="15.75" thickTop="1" x14ac:dyDescent="0.25"/>
    <row r="46" spans="1:16" x14ac:dyDescent="0.25">
      <c r="A46" s="41"/>
      <c r="B46" s="35"/>
      <c r="D46" s="40"/>
      <c r="E46" s="40"/>
      <c r="F46" s="40"/>
      <c r="G46" s="40"/>
      <c r="H46" s="40"/>
      <c r="I46" s="40"/>
      <c r="J46" s="40"/>
      <c r="K46" s="40"/>
    </row>
    <row r="47" spans="1:16" x14ac:dyDescent="0.25">
      <c r="D47" s="40"/>
      <c r="E47" s="40"/>
      <c r="F47" s="40"/>
      <c r="G47" s="40"/>
      <c r="H47" s="40"/>
      <c r="I47" s="40"/>
      <c r="J47" s="40"/>
    </row>
    <row r="48" spans="1:16" x14ac:dyDescent="0.25">
      <c r="D48" s="40"/>
      <c r="E48" s="40"/>
      <c r="F48" s="40"/>
      <c r="G48" s="40"/>
      <c r="H48" s="40"/>
      <c r="I48" s="40"/>
      <c r="J48" s="40"/>
      <c r="K48" s="40"/>
    </row>
  </sheetData>
  <mergeCells count="12">
    <mergeCell ref="A7:A9"/>
    <mergeCell ref="J8:K8"/>
    <mergeCell ref="H8:I8"/>
    <mergeCell ref="F8:G8"/>
    <mergeCell ref="D8:E8"/>
    <mergeCell ref="C7:C9"/>
    <mergeCell ref="D7:K7"/>
    <mergeCell ref="M7:M9"/>
    <mergeCell ref="N7:N9"/>
    <mergeCell ref="O7:O9"/>
    <mergeCell ref="L7:L9"/>
    <mergeCell ref="B7:B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6"/>
  <sheetViews>
    <sheetView tabSelected="1" zoomScale="80" zoomScaleNormal="80" workbookViewId="0">
      <selection activeCell="O44" sqref="O44"/>
    </sheetView>
  </sheetViews>
  <sheetFormatPr defaultRowHeight="15" x14ac:dyDescent="0.25"/>
  <cols>
    <col min="1" max="1" width="7.5703125" customWidth="1"/>
    <col min="3" max="4" width="9.5703125" customWidth="1"/>
    <col min="5" max="5" width="9.42578125" customWidth="1"/>
    <col min="6" max="6" width="9.28515625" customWidth="1"/>
    <col min="7" max="7" width="7.7109375" customWidth="1"/>
    <col min="8" max="8" width="7.5703125" customWidth="1"/>
    <col min="9" max="10" width="9.28515625" customWidth="1"/>
    <col min="11" max="11" width="8" customWidth="1"/>
    <col min="12" max="12" width="7.5703125" customWidth="1"/>
    <col min="13" max="13" width="7.7109375" customWidth="1"/>
    <col min="14" max="14" width="53.42578125" customWidth="1"/>
    <col min="15" max="15" width="39.42578125" customWidth="1"/>
  </cols>
  <sheetData>
    <row r="2" spans="1:16" ht="31.5" x14ac:dyDescent="0.5">
      <c r="B2" s="12"/>
      <c r="C2" s="12" t="s">
        <v>0</v>
      </c>
      <c r="D2" s="12"/>
    </row>
    <row r="3" spans="1:16" ht="31.5" x14ac:dyDescent="0.5">
      <c r="B3" s="12"/>
      <c r="C3" s="12"/>
      <c r="D3" s="12"/>
    </row>
    <row r="4" spans="1:16" ht="23.25" x14ac:dyDescent="0.35">
      <c r="B4" s="13"/>
    </row>
    <row r="5" spans="1:16" ht="18.75" x14ac:dyDescent="0.3">
      <c r="A5" s="2" t="s">
        <v>50</v>
      </c>
    </row>
    <row r="7" spans="1:16" s="1" customFormat="1" ht="32.25" customHeight="1" x14ac:dyDescent="0.25">
      <c r="A7" s="42" t="s">
        <v>4</v>
      </c>
      <c r="B7" s="42" t="s">
        <v>118</v>
      </c>
      <c r="C7" s="42" t="s">
        <v>104</v>
      </c>
      <c r="D7" s="42" t="s">
        <v>105</v>
      </c>
      <c r="E7" s="8" t="s">
        <v>112</v>
      </c>
      <c r="F7" s="8" t="s">
        <v>113</v>
      </c>
      <c r="G7" s="9" t="s">
        <v>110</v>
      </c>
      <c r="H7" s="9" t="s">
        <v>111</v>
      </c>
      <c r="I7" s="10" t="s">
        <v>114</v>
      </c>
      <c r="J7" s="10" t="s">
        <v>115</v>
      </c>
      <c r="K7" s="11" t="s">
        <v>116</v>
      </c>
      <c r="L7" s="11" t="s">
        <v>117</v>
      </c>
      <c r="M7" s="31"/>
      <c r="N7" s="32" t="s">
        <v>123</v>
      </c>
      <c r="O7" s="33"/>
    </row>
    <row r="8" spans="1:16" x14ac:dyDescent="0.25">
      <c r="A8" s="3" t="s">
        <v>7</v>
      </c>
      <c r="B8" s="45">
        <f>'Tabel_%'!$B10</f>
        <v>34</v>
      </c>
      <c r="C8" s="45">
        <f>'Tabel_%'!$B10*'Tabel_%'!$C10/100</f>
        <v>25</v>
      </c>
      <c r="D8" s="45">
        <f>B8-C8</f>
        <v>9</v>
      </c>
      <c r="E8" s="46">
        <f>'Tabel_%'!$B10*'Tabel_%'!$D10/100</f>
        <v>3</v>
      </c>
      <c r="F8" s="46">
        <f>'Tabel_%'!$B10*'Tabel_%'!$E10/100</f>
        <v>1.9999999999999998</v>
      </c>
      <c r="G8" s="47">
        <f>'Tabel_%'!$B10*'Tabel_%'!$F10/100</f>
        <v>7.9999999999999991</v>
      </c>
      <c r="H8" s="47">
        <f>'Tabel_%'!$B10*'Tabel_%'!$G10/100</f>
        <v>1.9999999999999998</v>
      </c>
      <c r="I8" s="48">
        <f>'Tabel_%'!$B10*'Tabel_%'!$H10/100</f>
        <v>9.0000000000000018</v>
      </c>
      <c r="J8" s="48">
        <f>'Tabel_%'!$B10*'Tabel_%'!$I10/100</f>
        <v>5.0000000000000009</v>
      </c>
      <c r="K8" s="49">
        <f>'Tabel_%'!$B10*'Tabel_%'!$J10/100</f>
        <v>5.0000000000000009</v>
      </c>
      <c r="L8" s="49">
        <f>'Tabel_%'!$B10*'Tabel_%'!$K10/100</f>
        <v>0</v>
      </c>
      <c r="M8" s="5" t="s">
        <v>48</v>
      </c>
      <c r="N8" t="s">
        <v>124</v>
      </c>
      <c r="O8" t="s">
        <v>73</v>
      </c>
      <c r="P8" t="s">
        <v>72</v>
      </c>
    </row>
    <row r="9" spans="1:16" x14ac:dyDescent="0.25">
      <c r="A9" s="3" t="s">
        <v>8</v>
      </c>
      <c r="B9" s="45">
        <f>'Tabel_%'!$B11</f>
        <v>30.999999999999996</v>
      </c>
      <c r="C9" s="45">
        <f>'Tabel_%'!$B11*'Tabel_%'!$C11/100</f>
        <v>20.999999999999996</v>
      </c>
      <c r="D9" s="45">
        <f t="shared" ref="D9:D41" si="0">B9-C9</f>
        <v>10</v>
      </c>
      <c r="E9" s="46">
        <f>'Tabel_%'!$B11*'Tabel_%'!$D11/100</f>
        <v>4.9999999999999991</v>
      </c>
      <c r="F9" s="46">
        <f>'Tabel_%'!$B11*'Tabel_%'!$E11/100</f>
        <v>2.0000000000000004</v>
      </c>
      <c r="G9" s="47">
        <f>'Tabel_%'!$B11*'Tabel_%'!$F11/100</f>
        <v>4.9999999999999991</v>
      </c>
      <c r="H9" s="47">
        <f>'Tabel_%'!$B11*'Tabel_%'!$G11/100</f>
        <v>2.0000000000000004</v>
      </c>
      <c r="I9" s="48">
        <f>'Tabel_%'!$B11*'Tabel_%'!$H11/100</f>
        <v>7.9999999999999991</v>
      </c>
      <c r="J9" s="48">
        <f>'Tabel_%'!$B11*'Tabel_%'!$I11/100</f>
        <v>5.0000000000000009</v>
      </c>
      <c r="K9" s="49">
        <f>'Tabel_%'!$B11*'Tabel_%'!$J11/100</f>
        <v>3</v>
      </c>
      <c r="L9" s="49">
        <f>'Tabel_%'!$B11*'Tabel_%'!$K11/100</f>
        <v>1.0000000000000002</v>
      </c>
      <c r="M9" s="5" t="s">
        <v>48</v>
      </c>
      <c r="N9" t="s">
        <v>125</v>
      </c>
      <c r="O9" t="s">
        <v>73</v>
      </c>
      <c r="P9" t="s">
        <v>72</v>
      </c>
    </row>
    <row r="10" spans="1:16" x14ac:dyDescent="0.25">
      <c r="A10" s="3" t="s">
        <v>9</v>
      </c>
      <c r="B10" s="45">
        <f>'Tabel_%'!$B12</f>
        <v>36</v>
      </c>
      <c r="C10" s="45">
        <f>'Tabel_%'!$B12*'Tabel_%'!$C12/100</f>
        <v>23.000399999999999</v>
      </c>
      <c r="D10" s="45">
        <f t="shared" si="0"/>
        <v>12.999600000000001</v>
      </c>
      <c r="E10" s="46">
        <f>'Tabel_%'!$B12*'Tabel_%'!$D12/100</f>
        <v>2.0015999999999998</v>
      </c>
      <c r="F10" s="46">
        <f>'Tabel_%'!$B12*'Tabel_%'!$E12/100</f>
        <v>2.9988000000000001</v>
      </c>
      <c r="G10" s="47">
        <f>'Tabel_%'!$B12*'Tabel_%'!$F12/100</f>
        <v>5.0004</v>
      </c>
      <c r="H10" s="47">
        <f>'Tabel_%'!$B12*'Tabel_%'!$G12/100</f>
        <v>5.0004</v>
      </c>
      <c r="I10" s="48">
        <f>'Tabel_%'!$B12*'Tabel_%'!$H12/100</f>
        <v>10.0008</v>
      </c>
      <c r="J10" s="48">
        <f>'Tabel_%'!$B12*'Tabel_%'!$I12/100</f>
        <v>2.9988000000000001</v>
      </c>
      <c r="K10" s="49">
        <f>'Tabel_%'!$B12*'Tabel_%'!$J12/100</f>
        <v>6.0012000000000008</v>
      </c>
      <c r="L10" s="49">
        <f>'Tabel_%'!$B12*'Tabel_%'!$K12/100</f>
        <v>2.0015999999999998</v>
      </c>
      <c r="M10" s="5" t="s">
        <v>48</v>
      </c>
      <c r="N10" t="s">
        <v>126</v>
      </c>
      <c r="O10" t="s">
        <v>73</v>
      </c>
      <c r="P10" t="s">
        <v>72</v>
      </c>
    </row>
    <row r="11" spans="1:16" x14ac:dyDescent="0.25">
      <c r="A11" s="3" t="s">
        <v>10</v>
      </c>
      <c r="B11" s="45">
        <f>'Tabel_%'!$B13</f>
        <v>24</v>
      </c>
      <c r="C11" s="45">
        <f>'Tabel_%'!$B13*'Tabel_%'!$C13/100</f>
        <v>18</v>
      </c>
      <c r="D11" s="45">
        <f t="shared" si="0"/>
        <v>6</v>
      </c>
      <c r="E11" s="46">
        <f>'Tabel_%'!$B13*'Tabel_%'!$D13/100</f>
        <v>3</v>
      </c>
      <c r="F11" s="46">
        <f>'Tabel_%'!$B13*'Tabel_%'!$E13/100</f>
        <v>1.9992000000000001</v>
      </c>
      <c r="G11" s="47">
        <f>'Tabel_%'!$B13*'Tabel_%'!$F13/100</f>
        <v>6</v>
      </c>
      <c r="H11" s="47">
        <f>'Tabel_%'!$B13*'Tabel_%'!$G13/100</f>
        <v>3</v>
      </c>
      <c r="I11" s="48">
        <f>'Tabel_%'!$B13*'Tabel_%'!$H13/100</f>
        <v>8.0327999999999999</v>
      </c>
      <c r="J11" s="48">
        <f>'Tabel_%'!$B13*'Tabel_%'!$I13/100</f>
        <v>1.0007999999999999</v>
      </c>
      <c r="K11" s="49">
        <f>'Tabel_%'!$B13*'Tabel_%'!$J13/100</f>
        <v>1.0007999999999999</v>
      </c>
      <c r="L11" s="49">
        <f>'Tabel_%'!$B13*'Tabel_%'!$K13/100</f>
        <v>0</v>
      </c>
      <c r="M11" s="4"/>
      <c r="N11" t="s">
        <v>127</v>
      </c>
      <c r="O11" t="s">
        <v>73</v>
      </c>
    </row>
    <row r="12" spans="1:16" x14ac:dyDescent="0.25">
      <c r="A12" s="3" t="s">
        <v>11</v>
      </c>
      <c r="B12" s="45">
        <f>'Tabel_%'!$B14</f>
        <v>65</v>
      </c>
      <c r="C12" s="45">
        <f>'Tabel_%'!$B14*'Tabel_%'!$C14/100</f>
        <v>30</v>
      </c>
      <c r="D12" s="45">
        <f t="shared" si="0"/>
        <v>35</v>
      </c>
      <c r="E12" s="46">
        <f>'Tabel_%'!$B14*'Tabel_%'!$D14/100</f>
        <v>3.0000000000000004</v>
      </c>
      <c r="F12" s="46">
        <f>'Tabel_%'!$B14*'Tabel_%'!$E14/100</f>
        <v>6.0000000000000009</v>
      </c>
      <c r="G12" s="47">
        <f>'Tabel_%'!$B14*'Tabel_%'!$F14/100</f>
        <v>7.0000000000000009</v>
      </c>
      <c r="H12" s="47">
        <f>'Tabel_%'!$B14*'Tabel_%'!$G14/100</f>
        <v>8</v>
      </c>
      <c r="I12" s="48">
        <f>'Tabel_%'!$B14*'Tabel_%'!$H14/100</f>
        <v>13</v>
      </c>
      <c r="J12" s="48">
        <f>'Tabel_%'!$B14*'Tabel_%'!$I14/100</f>
        <v>11</v>
      </c>
      <c r="K12" s="49">
        <f>'Tabel_%'!$B14*'Tabel_%'!$J14/100</f>
        <v>6.9999999999999991</v>
      </c>
      <c r="L12" s="49">
        <f>'Tabel_%'!$B14*'Tabel_%'!$K14/100</f>
        <v>9.9999999999999982</v>
      </c>
      <c r="M12" s="7" t="s">
        <v>49</v>
      </c>
      <c r="N12" t="s">
        <v>128</v>
      </c>
      <c r="O12" t="s">
        <v>96</v>
      </c>
      <c r="P12" t="s">
        <v>77</v>
      </c>
    </row>
    <row r="13" spans="1:16" x14ac:dyDescent="0.25">
      <c r="A13" s="3" t="s">
        <v>12</v>
      </c>
      <c r="B13" s="45">
        <f>'Tabel_%'!$B15</f>
        <v>40</v>
      </c>
      <c r="C13" s="45">
        <f>'Tabel_%'!$B15*'Tabel_%'!$C15/100</f>
        <v>26</v>
      </c>
      <c r="D13" s="45">
        <f t="shared" si="0"/>
        <v>14</v>
      </c>
      <c r="E13" s="46">
        <f>'Tabel_%'!$B15*'Tabel_%'!$D15/100</f>
        <v>4</v>
      </c>
      <c r="F13" s="46">
        <f>'Tabel_%'!$B15*'Tabel_%'!$E15/100</f>
        <v>5</v>
      </c>
      <c r="G13" s="47">
        <f>'Tabel_%'!$B15*'Tabel_%'!$F15/100</f>
        <v>5</v>
      </c>
      <c r="H13" s="47">
        <f>'Tabel_%'!$B15*'Tabel_%'!$G15/100</f>
        <v>5</v>
      </c>
      <c r="I13" s="48">
        <f>'Tabel_%'!$B15*'Tabel_%'!$H15/100</f>
        <v>10</v>
      </c>
      <c r="J13" s="48">
        <f>'Tabel_%'!$B15*'Tabel_%'!$I15/100</f>
        <v>3</v>
      </c>
      <c r="K13" s="49">
        <f>'Tabel_%'!$B15*'Tabel_%'!$J15/100</f>
        <v>7</v>
      </c>
      <c r="L13" s="49">
        <f>'Tabel_%'!$B15*'Tabel_%'!$K15/100</f>
        <v>1</v>
      </c>
      <c r="M13" s="5" t="s">
        <v>48</v>
      </c>
      <c r="N13" t="s">
        <v>129</v>
      </c>
      <c r="O13" t="s">
        <v>96</v>
      </c>
      <c r="P13" t="s">
        <v>77</v>
      </c>
    </row>
    <row r="14" spans="1:16" x14ac:dyDescent="0.25">
      <c r="A14" s="3" t="s">
        <v>13</v>
      </c>
      <c r="B14" s="45">
        <f>'Tabel_%'!$C16</f>
        <v>72.92</v>
      </c>
      <c r="C14" s="45">
        <f>'Tabel_%'!$B16*'Tabel_%'!$C16/100</f>
        <v>35.001599999999996</v>
      </c>
      <c r="D14" s="45">
        <f t="shared" si="0"/>
        <v>37.918400000000005</v>
      </c>
      <c r="E14" s="46">
        <f>'Tabel_%'!$C16*'Tabel_%'!$D16/100</f>
        <v>6.074236</v>
      </c>
      <c r="F14" s="46">
        <f>'Tabel_%'!$B16*'Tabel_%'!$E16/100</f>
        <v>0.99840000000000007</v>
      </c>
      <c r="G14" s="47">
        <f>'Tabel_%'!$C16*'Tabel_%'!$F16/100</f>
        <v>7.5982640000000004</v>
      </c>
      <c r="H14" s="47">
        <f>'Tabel_%'!$C16*'Tabel_%'!$G16/100</f>
        <v>4.5575000000000001</v>
      </c>
      <c r="I14" s="48">
        <f>'Tabel_%'!$C16*'Tabel_%'!$H16/100</f>
        <v>28.861736000000001</v>
      </c>
      <c r="J14" s="48">
        <f>'Tabel_%'!$C16*'Tabel_%'!$I16/100</f>
        <v>13.672499999999999</v>
      </c>
      <c r="K14" s="49">
        <f>'Tabel_%'!$C16*'Tabel_%'!$J16/100</f>
        <v>10.631736</v>
      </c>
      <c r="L14" s="49">
        <f>'Tabel_%'!$C16*'Tabel_%'!$K16/100</f>
        <v>0</v>
      </c>
      <c r="M14" s="5" t="s">
        <v>48</v>
      </c>
      <c r="N14" t="s">
        <v>130</v>
      </c>
      <c r="O14" t="s">
        <v>97</v>
      </c>
      <c r="P14" s="22" t="s">
        <v>78</v>
      </c>
    </row>
    <row r="15" spans="1:16" x14ac:dyDescent="0.25">
      <c r="A15" s="21" t="s">
        <v>14</v>
      </c>
      <c r="B15" s="45">
        <f>'Tabel_%'!$B17</f>
        <v>41</v>
      </c>
      <c r="C15" s="45">
        <f>'Tabel_%'!$B17*'Tabel_%'!$C17/100</f>
        <v>26.9985</v>
      </c>
      <c r="D15" s="45">
        <f t="shared" si="0"/>
        <v>14.0015</v>
      </c>
      <c r="E15" s="46">
        <f>'Tabel_%'!$B17*'Tabel_%'!$D17/100</f>
        <v>4.0015999999999998</v>
      </c>
      <c r="F15" s="46">
        <f>'Tabel_%'!$B17*'Tabel_%'!$E17/100</f>
        <v>0</v>
      </c>
      <c r="G15" s="47">
        <f>'Tabel_%'!$B17*'Tabel_%'!$F17/100</f>
        <v>2.0007999999999999</v>
      </c>
      <c r="H15" s="47">
        <f>'Tabel_%'!$B17*'Tabel_%'!$G17/100</f>
        <v>6.0023999999999997</v>
      </c>
      <c r="I15" s="48">
        <f>'Tabel_%'!$C17*'Tabel_%'!$H17/100</f>
        <v>20.881034999999997</v>
      </c>
      <c r="J15" s="48">
        <f>'Tabel_%'!$B17*'Tabel_%'!$I17/100</f>
        <v>6.9987000000000004</v>
      </c>
      <c r="K15" s="49">
        <f>'Tabel_%'!$B17*'Tabel_%'!$J17/100</f>
        <v>7.9991000000000012</v>
      </c>
      <c r="L15" s="49">
        <f>'Tabel_%'!$B17*'Tabel_%'!$K17/100</f>
        <v>1.0004</v>
      </c>
      <c r="M15" s="5" t="s">
        <v>48</v>
      </c>
      <c r="N15" t="s">
        <v>131</v>
      </c>
      <c r="O15" t="s">
        <v>97</v>
      </c>
      <c r="P15" s="22" t="s">
        <v>78</v>
      </c>
    </row>
    <row r="16" spans="1:16" x14ac:dyDescent="0.25">
      <c r="A16" s="3" t="s">
        <v>15</v>
      </c>
      <c r="B16" s="45">
        <f>'Tabel_%'!$B18</f>
        <v>49</v>
      </c>
      <c r="C16" s="45">
        <f>'Tabel_%'!$B18*'Tabel_%'!$C18/100</f>
        <v>33.001499999999993</v>
      </c>
      <c r="D16" s="45">
        <f t="shared" si="0"/>
        <v>15.998500000000007</v>
      </c>
      <c r="E16" s="46">
        <f>'Tabel_%'!$B18*'Tabel_%'!$D18/100</f>
        <v>5.9976000000000003</v>
      </c>
      <c r="F16" s="46">
        <f>'Tabel_%'!$B18*'Tabel_%'!$E18/100</f>
        <v>3.9885999999999999</v>
      </c>
      <c r="G16" s="47">
        <f>'Tabel_%'!$B18*'Tabel_%'!$F18/100</f>
        <v>10.0009</v>
      </c>
      <c r="H16" s="47">
        <f>'Tabel_%'!$B18*'Tabel_%'!$G18/100</f>
        <v>2.9988000000000001</v>
      </c>
      <c r="I16" s="48">
        <f>'Tabel_%'!$B18*'Tabel_%'!$H18/100</f>
        <v>15.9985</v>
      </c>
      <c r="J16" s="48">
        <f>'Tabel_%'!$B18*'Tabel_%'!$I18/100</f>
        <v>9.0013000000000005</v>
      </c>
      <c r="K16" s="49">
        <f>'Tabel_%'!$B18*'Tabel_%'!$J18/100</f>
        <v>0.99960000000000004</v>
      </c>
      <c r="L16" s="49">
        <f>'Tabel_%'!$B18*'Tabel_%'!$K18/100</f>
        <v>0</v>
      </c>
      <c r="M16" s="7" t="s">
        <v>49</v>
      </c>
      <c r="N16" t="s">
        <v>132</v>
      </c>
      <c r="O16" t="s">
        <v>97</v>
      </c>
    </row>
    <row r="17" spans="1:16" x14ac:dyDescent="0.25">
      <c r="A17" s="3" t="s">
        <v>16</v>
      </c>
      <c r="B17" s="45">
        <f>'Tabel_%'!$B19</f>
        <v>44.000624999999999</v>
      </c>
      <c r="C17" s="45">
        <f>'Tabel_%'!$B19*'Tabel_%'!$C19/100</f>
        <v>21</v>
      </c>
      <c r="D17" s="45">
        <f t="shared" si="0"/>
        <v>23.000624999999999</v>
      </c>
      <c r="E17" s="46">
        <f>'Tabel_%'!$B19*'Tabel_%'!$D19/100</f>
        <v>0</v>
      </c>
      <c r="F17" s="46">
        <f>'Tabel_%'!$B19*'Tabel_%'!$E19/100</f>
        <v>3</v>
      </c>
      <c r="G17" s="47">
        <f>'Tabel_%'!$B19*'Tabel_%'!$F19/100</f>
        <v>1.9999999999999998</v>
      </c>
      <c r="H17" s="47">
        <f>'Tabel_%'!$B19*'Tabel_%'!$G19/100</f>
        <v>9.0000000000000018</v>
      </c>
      <c r="I17" s="48">
        <f>'Tabel_%'!$B19*'Tabel_%'!$H19/100</f>
        <v>9.0000000000000018</v>
      </c>
      <c r="J17" s="48">
        <f>'Tabel_%'!$B19*'Tabel_%'!$I19/100</f>
        <v>7.0006250000000003</v>
      </c>
      <c r="K17" s="49">
        <f>'Tabel_%'!$B19*'Tabel_%'!$J19/100</f>
        <v>9.9999999999999982</v>
      </c>
      <c r="L17" s="49">
        <f>'Tabel_%'!$B19*'Tabel_%'!$K19/100</f>
        <v>3.9999999999999996</v>
      </c>
      <c r="M17" s="7" t="s">
        <v>49</v>
      </c>
      <c r="N17" t="s">
        <v>133</v>
      </c>
      <c r="O17" t="s">
        <v>97</v>
      </c>
    </row>
    <row r="18" spans="1:16" x14ac:dyDescent="0.25">
      <c r="A18" s="3" t="s">
        <v>17</v>
      </c>
      <c r="B18" s="45">
        <f>'Tabel_%'!$B20</f>
        <v>24</v>
      </c>
      <c r="C18" s="45">
        <f>'Tabel_%'!$B20*'Tabel_%'!$C20/100</f>
        <v>14.608799999999999</v>
      </c>
      <c r="D18" s="45">
        <f t="shared" si="0"/>
        <v>9.3912000000000013</v>
      </c>
      <c r="E18" s="46">
        <f>'Tabel_%'!$B20*'Tabel_%'!$D20/100</f>
        <v>1.0439999999999998</v>
      </c>
      <c r="F18" s="46">
        <f>'Tabel_%'!$B20*'Tabel_%'!$E20/100</f>
        <v>0</v>
      </c>
      <c r="G18" s="47">
        <f>'Tabel_%'!$B20*'Tabel_%'!$F20/100</f>
        <v>2.0879999999999996</v>
      </c>
      <c r="H18" s="47">
        <f>'Tabel_%'!$B20*'Tabel_%'!$G20/100</f>
        <v>3.1295999999999999</v>
      </c>
      <c r="I18" s="48">
        <f>'Tabel_%'!$B20*'Tabel_%'!$H20/100</f>
        <v>8.3472000000000008</v>
      </c>
      <c r="J18" s="48">
        <f>'Tabel_%'!$B20*'Tabel_%'!$I20/100</f>
        <v>2.0879999999999996</v>
      </c>
      <c r="K18" s="49">
        <f>'Tabel_%'!$B20*'Tabel_%'!$J20/100</f>
        <v>3.1295999999999999</v>
      </c>
      <c r="L18" s="49">
        <f>'Tabel_%'!$B20*'Tabel_%'!$K20/100</f>
        <v>4.1736000000000004</v>
      </c>
      <c r="M18" s="7" t="s">
        <v>49</v>
      </c>
      <c r="N18" t="s">
        <v>134</v>
      </c>
      <c r="O18" t="s">
        <v>98</v>
      </c>
    </row>
    <row r="19" spans="1:16" x14ac:dyDescent="0.25">
      <c r="A19" s="3" t="s">
        <v>18</v>
      </c>
      <c r="B19" s="45">
        <f>'Tabel_%'!$B21</f>
        <v>51</v>
      </c>
      <c r="C19" s="45">
        <f>'Tabel_%'!$B21*'Tabel_%'!$C21/100</f>
        <v>30</v>
      </c>
      <c r="D19" s="45">
        <f t="shared" si="0"/>
        <v>21</v>
      </c>
      <c r="E19" s="46">
        <f>'Tabel_%'!$B21*'Tabel_%'!$D21/100</f>
        <v>2</v>
      </c>
      <c r="F19" s="46">
        <f>'Tabel_%'!$B21*'Tabel_%'!$E21/100</f>
        <v>4</v>
      </c>
      <c r="G19" s="47">
        <f>'Tabel_%'!$B21*'Tabel_%'!$F21/100</f>
        <v>4.9999999999999991</v>
      </c>
      <c r="H19" s="47">
        <f>'Tabel_%'!$B21*'Tabel_%'!$G21/100</f>
        <v>7.0000000000000027</v>
      </c>
      <c r="I19" s="48">
        <f>'Tabel_%'!$B21*'Tabel_%'!$H21/100</f>
        <v>11</v>
      </c>
      <c r="J19" s="48">
        <f>'Tabel_%'!$B21*'Tabel_%'!$I21/100</f>
        <v>10.000000000000002</v>
      </c>
      <c r="K19" s="49">
        <f>'Tabel_%'!$B21*'Tabel_%'!$J21/100</f>
        <v>12</v>
      </c>
      <c r="L19" s="49">
        <f>'Tabel_%'!$B21*'Tabel_%'!$K21/100</f>
        <v>0</v>
      </c>
      <c r="M19" s="7" t="s">
        <v>49</v>
      </c>
      <c r="N19" t="s">
        <v>135</v>
      </c>
      <c r="O19" t="s">
        <v>98</v>
      </c>
    </row>
    <row r="20" spans="1:16" x14ac:dyDescent="0.25">
      <c r="A20" s="3" t="s">
        <v>19</v>
      </c>
      <c r="B20" s="45">
        <f>'Tabel_%'!$B22</f>
        <v>25</v>
      </c>
      <c r="C20" s="45">
        <f>'Tabel_%'!$B22*'Tabel_%'!$C22/100</f>
        <v>17.105</v>
      </c>
      <c r="D20" s="45">
        <f t="shared" si="0"/>
        <v>7.8949999999999996</v>
      </c>
      <c r="E20" s="46">
        <f>'Tabel_%'!$B22*'Tabel_%'!$D22/100</f>
        <v>1.3149999999999999</v>
      </c>
      <c r="F20" s="46">
        <f>'Tabel_%'!$B22*'Tabel_%'!$E22/100</f>
        <v>0</v>
      </c>
      <c r="G20" s="47">
        <f>'Tabel_%'!$B22*'Tabel_%'!$F22/100</f>
        <v>3.9474999999999998</v>
      </c>
      <c r="H20" s="47">
        <f>'Tabel_%'!$B22*'Tabel_%'!$G22/100</f>
        <v>0</v>
      </c>
      <c r="I20" s="48">
        <f>'Tabel_%'!$B22*'Tabel_%'!$H22/100</f>
        <v>9.2100000000000009</v>
      </c>
      <c r="J20" s="48">
        <f>'Tabel_%'!$B22*'Tabel_%'!$I22/100</f>
        <v>6.58</v>
      </c>
      <c r="K20" s="49">
        <f>'Tabel_%'!$B22*'Tabel_%'!$J22/100</f>
        <v>2.6324999999999998</v>
      </c>
      <c r="L20" s="49">
        <f>'Tabel_%'!$B22*'Tabel_%'!$K22/100</f>
        <v>1.3149999999999999</v>
      </c>
      <c r="M20" s="5" t="s">
        <v>48</v>
      </c>
      <c r="N20" t="s">
        <v>136</v>
      </c>
      <c r="O20" t="s">
        <v>99</v>
      </c>
      <c r="P20" s="22" t="s">
        <v>78</v>
      </c>
    </row>
    <row r="21" spans="1:16" x14ac:dyDescent="0.25">
      <c r="A21" s="3" t="s">
        <v>20</v>
      </c>
      <c r="B21" s="45">
        <f>'Tabel_%'!$B23</f>
        <v>0</v>
      </c>
      <c r="C21" s="45">
        <f>'Tabel_%'!$B23*'Tabel_%'!$C23/100</f>
        <v>0</v>
      </c>
      <c r="D21" s="45">
        <f t="shared" si="0"/>
        <v>0</v>
      </c>
      <c r="E21" s="46">
        <f>'Tabel_%'!$B23*'Tabel_%'!$D23/100</f>
        <v>0</v>
      </c>
      <c r="F21" s="46">
        <f>'Tabel_%'!$B23*'Tabel_%'!$E23/100</f>
        <v>0</v>
      </c>
      <c r="G21" s="47">
        <f>'Tabel_%'!$B23*'Tabel_%'!$F23/100</f>
        <v>0</v>
      </c>
      <c r="H21" s="47">
        <f>'Tabel_%'!$B23*'Tabel_%'!$G23/100</f>
        <v>0</v>
      </c>
      <c r="I21" s="48">
        <f>'Tabel_%'!$B23*'Tabel_%'!$H23/100</f>
        <v>0</v>
      </c>
      <c r="J21" s="48">
        <f>'Tabel_%'!$B23*'Tabel_%'!$I23/100</f>
        <v>0</v>
      </c>
      <c r="K21" s="49">
        <f>'Tabel_%'!$B23*'Tabel_%'!$J23/100</f>
        <v>0</v>
      </c>
      <c r="L21" s="49">
        <f>'Tabel_%'!$B23*'Tabel_%'!$K23/100</f>
        <v>0</v>
      </c>
      <c r="M21" s="4"/>
      <c r="N21" t="s">
        <v>137</v>
      </c>
      <c r="O21" t="s">
        <v>99</v>
      </c>
    </row>
    <row r="22" spans="1:16" x14ac:dyDescent="0.25">
      <c r="A22" s="3" t="s">
        <v>21</v>
      </c>
      <c r="B22" s="45">
        <f>'Tabel_%'!$B24</f>
        <v>33</v>
      </c>
      <c r="C22" s="45">
        <f>'Tabel_%'!$B24*'Tabel_%'!$C24/100</f>
        <v>17.999999999999996</v>
      </c>
      <c r="D22" s="45">
        <f t="shared" si="0"/>
        <v>15.000000000000004</v>
      </c>
      <c r="E22" s="46">
        <f>'Tabel_%'!$B24*'Tabel_%'!$D24/100</f>
        <v>7</v>
      </c>
      <c r="F22" s="46">
        <f>'Tabel_%'!$B24*'Tabel_%'!$E24/100</f>
        <v>3</v>
      </c>
      <c r="G22" s="47">
        <f>'Tabel_%'!$B24*'Tabel_%'!$F24/100</f>
        <v>1</v>
      </c>
      <c r="H22" s="47">
        <f>'Tabel_%'!$B24*'Tabel_%'!$G24/100</f>
        <v>3</v>
      </c>
      <c r="I22" s="48">
        <f>'Tabel_%'!$B24*'Tabel_%'!$H24/100</f>
        <v>8</v>
      </c>
      <c r="J22" s="48">
        <f>'Tabel_%'!$B24*'Tabel_%'!$I24/100</f>
        <v>8.9999999999999982</v>
      </c>
      <c r="K22" s="49">
        <f>'Tabel_%'!$B24*'Tabel_%'!$J24/100</f>
        <v>2</v>
      </c>
      <c r="L22" s="49">
        <f>'Tabel_%'!$B24*'Tabel_%'!$K24/100</f>
        <v>0</v>
      </c>
      <c r="M22" s="7" t="s">
        <v>49</v>
      </c>
      <c r="N22" t="s">
        <v>138</v>
      </c>
      <c r="O22" t="s">
        <v>99</v>
      </c>
    </row>
    <row r="23" spans="1:16" x14ac:dyDescent="0.25">
      <c r="A23" s="21" t="s">
        <v>22</v>
      </c>
      <c r="B23" s="45">
        <f>'Tabel_%'!$B25</f>
        <v>56</v>
      </c>
      <c r="C23" s="45">
        <f>'Tabel_%'!$B25*'Tabel_%'!$C25/100</f>
        <v>40.32</v>
      </c>
      <c r="D23" s="45">
        <f t="shared" si="0"/>
        <v>15.68</v>
      </c>
      <c r="E23" s="46">
        <f>'Tabel_%'!$B25*'Tabel_%'!$D25/100</f>
        <v>10.0016</v>
      </c>
      <c r="F23" s="46">
        <f>'Tabel_%'!$B25*'Tabel_%'!$E25/100</f>
        <v>1.9991999999999999</v>
      </c>
      <c r="G23" s="47">
        <f>'Tabel_%'!$B25*'Tabel_%'!$F25/100</f>
        <v>8.0023999999999997</v>
      </c>
      <c r="H23" s="47">
        <f>'Tabel_%'!$B25*'Tabel_%'!$G25/100</f>
        <v>1.0024000000000002</v>
      </c>
      <c r="I23" s="48">
        <f>'Tabel_%'!$B25*'Tabel_%'!$H25/100</f>
        <v>12.0008</v>
      </c>
      <c r="J23" s="48">
        <f>'Tabel_%'!$B25*'Tabel_%'!$I25/100</f>
        <v>5.9976000000000003</v>
      </c>
      <c r="K23" s="49">
        <f>'Tabel_%'!$B25*'Tabel_%'!$J25/100</f>
        <v>12.0008</v>
      </c>
      <c r="L23" s="49">
        <f>'Tabel_%'!$B25*'Tabel_%'!$K25/100</f>
        <v>5.0007999999999999</v>
      </c>
      <c r="M23" s="4"/>
      <c r="N23" t="s">
        <v>139</v>
      </c>
      <c r="O23" t="s">
        <v>93</v>
      </c>
    </row>
    <row r="24" spans="1:16" x14ac:dyDescent="0.25">
      <c r="A24" s="21" t="s">
        <v>23</v>
      </c>
      <c r="B24" s="45">
        <f>'Tabel_%'!$B26</f>
        <v>61</v>
      </c>
      <c r="C24" s="45">
        <f>'Tabel_%'!$B26*'Tabel_%'!$C26/100</f>
        <v>40.998099999999994</v>
      </c>
      <c r="D24" s="45">
        <f t="shared" si="0"/>
        <v>20.001900000000006</v>
      </c>
      <c r="E24" s="46">
        <f>'Tabel_%'!$B26*'Tabel_%'!$D26/100</f>
        <v>7.0027999999999997</v>
      </c>
      <c r="F24" s="46">
        <f>'Tabel_%'!$B26*'Tabel_%'!$E26/100</f>
        <v>1.0004</v>
      </c>
      <c r="G24" s="47">
        <f>'Tabel_%'!$B26*'Tabel_%'!$F26/100</f>
        <v>11.998700000000001</v>
      </c>
      <c r="H24" s="47">
        <f>'Tabel_%'!$B26*'Tabel_%'!$G26/100</f>
        <v>3.0011999999999999</v>
      </c>
      <c r="I24" s="48">
        <f>'Tabel_%'!$B26*'Tabel_%'!$H26/100</f>
        <v>19.0015</v>
      </c>
      <c r="J24" s="48">
        <f>'Tabel_%'!$B26*'Tabel_%'!$I26/100</f>
        <v>7.0027999999999997</v>
      </c>
      <c r="K24" s="49">
        <f>'Tabel_%'!$B26*'Tabel_%'!$J26/100</f>
        <v>3.0011999999999999</v>
      </c>
      <c r="L24" s="49">
        <f>'Tabel_%'!$B26*'Tabel_%'!$K26/100</f>
        <v>8.9975000000000005</v>
      </c>
      <c r="M24" s="4"/>
      <c r="N24" t="s">
        <v>140</v>
      </c>
      <c r="O24" t="s">
        <v>93</v>
      </c>
    </row>
    <row r="25" spans="1:16" x14ac:dyDescent="0.25">
      <c r="A25" s="3" t="s">
        <v>24</v>
      </c>
      <c r="B25" s="45">
        <f>'Tabel_%'!$B27</f>
        <v>66</v>
      </c>
      <c r="C25" s="45">
        <f>'Tabel_%'!$B27*'Tabel_%'!$C27/100</f>
        <v>33</v>
      </c>
      <c r="D25" s="45">
        <f t="shared" si="0"/>
        <v>33</v>
      </c>
      <c r="E25" s="46">
        <f>'Tabel_%'!$B27*'Tabel_%'!$D27/100</f>
        <v>7.9991999999999992</v>
      </c>
      <c r="F25" s="46">
        <f>'Tabel_%'!$B27*'Tabel_%'!$E27/100</f>
        <v>1.0032000000000001</v>
      </c>
      <c r="G25" s="47">
        <f>'Tabel_%'!$B27*'Tabel_%'!$F27/100</f>
        <v>9.9990000000000006</v>
      </c>
      <c r="H25" s="47">
        <f>'Tabel_%'!$B27*'Tabel_%'!$G27/100</f>
        <v>25.000800000000005</v>
      </c>
      <c r="I25" s="48">
        <f>'Tabel_%'!$B27*'Tabel_%'!$H27/100</f>
        <v>7.0026000000000002</v>
      </c>
      <c r="J25" s="48">
        <f>'Tabel_%'!$B27*'Tabel_%'!$I27/100</f>
        <v>5.0028000000000006</v>
      </c>
      <c r="K25" s="49">
        <f>'Tabel_%'!$B27*'Tabel_%'!$J27/100</f>
        <v>7.9991999999999992</v>
      </c>
      <c r="L25" s="49">
        <f>'Tabel_%'!$B27*'Tabel_%'!$K27/100</f>
        <v>1.9997999999999998</v>
      </c>
      <c r="M25" s="4"/>
      <c r="N25" t="s">
        <v>141</v>
      </c>
      <c r="O25" t="s">
        <v>92</v>
      </c>
    </row>
    <row r="26" spans="1:16" x14ac:dyDescent="0.25">
      <c r="A26" s="3" t="s">
        <v>25</v>
      </c>
      <c r="B26" s="45">
        <f>'Tabel_%'!$B28</f>
        <v>33</v>
      </c>
      <c r="C26" s="45">
        <f>'Tabel_%'!$B28*'Tabel_%'!$C28/100</f>
        <v>20.999999999999996</v>
      </c>
      <c r="D26" s="45">
        <f t="shared" si="0"/>
        <v>12.000000000000004</v>
      </c>
      <c r="E26" s="46">
        <f>'Tabel_%'!$B28*'Tabel_%'!$D28/100</f>
        <v>5.9999999999999991</v>
      </c>
      <c r="F26" s="46">
        <f>'Tabel_%'!$B28*'Tabel_%'!$E28/100</f>
        <v>0</v>
      </c>
      <c r="G26" s="47">
        <f>'Tabel_%'!$B28*'Tabel_%'!$F28/100</f>
        <v>9.9999999999999982</v>
      </c>
      <c r="H26" s="47">
        <f>'Tabel_%'!$B28*'Tabel_%'!$G28/100</f>
        <v>7</v>
      </c>
      <c r="I26" s="48">
        <f>'Tabel_%'!$B28*'Tabel_%'!$H28/100</f>
        <v>4</v>
      </c>
      <c r="J26" s="48">
        <f>'Tabel_%'!$B28*'Tabel_%'!$I28/100</f>
        <v>4</v>
      </c>
      <c r="K26" s="49">
        <f>'Tabel_%'!$B28*'Tabel_%'!$J28/100</f>
        <v>1</v>
      </c>
      <c r="L26" s="49">
        <f>'Tabel_%'!$B28*'Tabel_%'!$K28/100</f>
        <v>1</v>
      </c>
      <c r="M26" s="5" t="s">
        <v>48</v>
      </c>
      <c r="N26" t="s">
        <v>142</v>
      </c>
      <c r="O26" t="s">
        <v>92</v>
      </c>
    </row>
    <row r="27" spans="1:16" x14ac:dyDescent="0.25">
      <c r="A27" s="3" t="s">
        <v>26</v>
      </c>
      <c r="B27" s="45">
        <f>'Tabel_%'!$B29</f>
        <v>65</v>
      </c>
      <c r="C27" s="45">
        <f>'Tabel_%'!$B29*'Tabel_%'!$C29/100</f>
        <v>38.000000000000007</v>
      </c>
      <c r="D27" s="45">
        <f t="shared" si="0"/>
        <v>26.999999999999993</v>
      </c>
      <c r="E27" s="46">
        <f>'Tabel_%'!$B29*'Tabel_%'!$D29/100</f>
        <v>9</v>
      </c>
      <c r="F27" s="46">
        <f>'Tabel_%'!$B29*'Tabel_%'!$E29/100</f>
        <v>1</v>
      </c>
      <c r="G27" s="47">
        <f>'Tabel_%'!$B29*'Tabel_%'!$F29/100</f>
        <v>12</v>
      </c>
      <c r="H27" s="47">
        <f>'Tabel_%'!$B29*'Tabel_%'!$G29/100</f>
        <v>10</v>
      </c>
      <c r="I27" s="48">
        <f>'Tabel_%'!$B29*'Tabel_%'!$H29/100</f>
        <v>8.9999999999999982</v>
      </c>
      <c r="J27" s="48">
        <f>'Tabel_%'!$B29*'Tabel_%'!$I29/100</f>
        <v>15</v>
      </c>
      <c r="K27" s="49">
        <f>'Tabel_%'!$B29*'Tabel_%'!$J29/100</f>
        <v>7.9999999999999991</v>
      </c>
      <c r="L27" s="49">
        <f>'Tabel_%'!$B29*'Tabel_%'!$K29/100</f>
        <v>1</v>
      </c>
      <c r="M27" s="7" t="s">
        <v>49</v>
      </c>
      <c r="N27" t="s">
        <v>143</v>
      </c>
      <c r="O27" t="s">
        <v>92</v>
      </c>
    </row>
    <row r="28" spans="1:16" x14ac:dyDescent="0.25">
      <c r="A28" s="3" t="s">
        <v>27</v>
      </c>
      <c r="B28" s="45">
        <f>'Tabel_%'!$B30</f>
        <v>55</v>
      </c>
      <c r="C28" s="45">
        <f>'Tabel_%'!$B30*'Tabel_%'!$C30/100</f>
        <v>34.000999999999998</v>
      </c>
      <c r="D28" s="45">
        <f t="shared" si="0"/>
        <v>20.999000000000002</v>
      </c>
      <c r="E28" s="46">
        <f>'Tabel_%'!$B30*'Tabel_%'!$D30/100</f>
        <v>9.9990000000000006</v>
      </c>
      <c r="F28" s="46">
        <f>'Tabel_%'!$B30*'Tabel_%'!$E30/100</f>
        <v>0</v>
      </c>
      <c r="G28" s="47">
        <f>'Tabel_%'!$B30*'Tabel_%'!$F30/100</f>
        <v>11</v>
      </c>
      <c r="H28" s="47">
        <f>'Tabel_%'!$B30*'Tabel_%'!$G30/100</f>
        <v>13.002000000000001</v>
      </c>
      <c r="I28" s="48">
        <f>'Tabel_%'!$B30*'Tabel_%'!$H30/100</f>
        <v>7.996999999999999</v>
      </c>
      <c r="J28" s="48">
        <f>'Tabel_%'!$B30*'Tabel_%'!$I30/100</f>
        <v>7.996999999999999</v>
      </c>
      <c r="K28" s="49">
        <f>'Tabel_%'!$B30*'Tabel_%'!$J30/100</f>
        <v>4.9995000000000003</v>
      </c>
      <c r="L28" s="49">
        <f>'Tabel_%'!$B30*'Tabel_%'!$K30/100</f>
        <v>0</v>
      </c>
      <c r="M28" s="4"/>
      <c r="N28" t="s">
        <v>144</v>
      </c>
      <c r="O28" t="s">
        <v>92</v>
      </c>
    </row>
    <row r="29" spans="1:16" x14ac:dyDescent="0.25">
      <c r="A29" s="3" t="s">
        <v>28</v>
      </c>
      <c r="B29" s="45">
        <f>'Tabel_%'!$B31</f>
        <v>49</v>
      </c>
      <c r="C29" s="45">
        <f>'Tabel_%'!$B31*'Tabel_%'!$C31/100</f>
        <v>38</v>
      </c>
      <c r="D29" s="45">
        <f t="shared" si="0"/>
        <v>11</v>
      </c>
      <c r="E29" s="46">
        <f>'Tabel_%'!$B31*'Tabel_%'!$D31/100</f>
        <v>9.0000000000000018</v>
      </c>
      <c r="F29" s="46">
        <f>'Tabel_%'!$B31*'Tabel_%'!$E31/100</f>
        <v>0</v>
      </c>
      <c r="G29" s="47">
        <f>'Tabel_%'!$B31*'Tabel_%'!$F31/100</f>
        <v>16.999999999999996</v>
      </c>
      <c r="H29" s="47">
        <f>'Tabel_%'!$B31*'Tabel_%'!$G31/100</f>
        <v>1</v>
      </c>
      <c r="I29" s="48">
        <f>'Tabel_%'!$B31*'Tabel_%'!$H31/100</f>
        <v>6.0000000000000009</v>
      </c>
      <c r="J29" s="48">
        <f>'Tabel_%'!$B31*'Tabel_%'!$I31/100</f>
        <v>9.0000000000000018</v>
      </c>
      <c r="K29" s="49">
        <f>'Tabel_%'!$B31*'Tabel_%'!$J31/100</f>
        <v>6</v>
      </c>
      <c r="L29" s="49">
        <f>'Tabel_%'!$B31*'Tabel_%'!$K31/100</f>
        <v>1</v>
      </c>
      <c r="M29" s="5" t="s">
        <v>48</v>
      </c>
      <c r="N29" t="s">
        <v>145</v>
      </c>
      <c r="O29" t="s">
        <v>91</v>
      </c>
    </row>
    <row r="30" spans="1:16" x14ac:dyDescent="0.25">
      <c r="A30" s="3" t="s">
        <v>29</v>
      </c>
      <c r="B30" s="45">
        <f>'Tabel_%'!$B32</f>
        <v>42</v>
      </c>
      <c r="C30" s="45">
        <f>'Tabel_%'!$B32*'Tabel_%'!$C32/100</f>
        <v>33</v>
      </c>
      <c r="D30" s="45">
        <f t="shared" si="0"/>
        <v>9</v>
      </c>
      <c r="E30" s="46">
        <f>'Tabel_%'!$B32*'Tabel_%'!$D32/100</f>
        <v>13.999999999999998</v>
      </c>
      <c r="F30" s="46">
        <f>'Tabel_%'!$B32*'Tabel_%'!$E32/100</f>
        <v>0</v>
      </c>
      <c r="G30" s="47">
        <f>'Tabel_%'!$B32*'Tabel_%'!$F32/100</f>
        <v>6.9999999999999991</v>
      </c>
      <c r="H30" s="47">
        <f>'Tabel_%'!$B32*'Tabel_%'!$G32/100</f>
        <v>1</v>
      </c>
      <c r="I30" s="48">
        <f>'Tabel_%'!$B32*'Tabel_%'!$H32/100</f>
        <v>1</v>
      </c>
      <c r="J30" s="48">
        <f>'Tabel_%'!$B32*'Tabel_%'!$I32/100</f>
        <v>8</v>
      </c>
      <c r="K30" s="49">
        <f>'Tabel_%'!$B32*'Tabel_%'!$J32/100</f>
        <v>11.000000000000002</v>
      </c>
      <c r="L30" s="49">
        <f>'Tabel_%'!$B32*'Tabel_%'!$K32/100</f>
        <v>0</v>
      </c>
      <c r="M30" s="5" t="s">
        <v>48</v>
      </c>
      <c r="N30" t="s">
        <v>146</v>
      </c>
      <c r="O30" t="s">
        <v>91</v>
      </c>
    </row>
    <row r="31" spans="1:16" x14ac:dyDescent="0.25">
      <c r="A31" s="3" t="s">
        <v>30</v>
      </c>
      <c r="B31" s="45">
        <f>'Tabel_%'!$B33</f>
        <v>47</v>
      </c>
      <c r="C31" s="45">
        <f>'Tabel_%'!$B33*'Tabel_%'!$C33/100</f>
        <v>23.011199999999999</v>
      </c>
      <c r="D31" s="45">
        <f t="shared" si="0"/>
        <v>23.988800000000001</v>
      </c>
      <c r="E31" s="46">
        <f>'Tabel_%'!$B33*'Tabel_%'!$D33/100</f>
        <v>2.9986000000000002</v>
      </c>
      <c r="F31" s="46">
        <f>'Tabel_%'!$B33*'Tabel_%'!$E33/100</f>
        <v>1.0011000000000001</v>
      </c>
      <c r="G31" s="47">
        <f>'Tabel_%'!$B33*'Tabel_%'!$F33/100</f>
        <v>6.0018999999999991</v>
      </c>
      <c r="H31" s="47">
        <f>'Tabel_%'!$B33*'Tabel_%'!$G33/100</f>
        <v>3.9996999999999998</v>
      </c>
      <c r="I31" s="48">
        <f>'Tabel_%'!$B33*'Tabel_%'!$H33/100</f>
        <v>9.0004999999999988</v>
      </c>
      <c r="J31" s="48">
        <f>'Tabel_%'!$B33*'Tabel_%'!$I33/100</f>
        <v>16.9999</v>
      </c>
      <c r="K31" s="49">
        <f>'Tabel_%'!$B33*'Tabel_%'!$J33/100</f>
        <v>5.0008000000000008</v>
      </c>
      <c r="L31" s="49">
        <f>'Tabel_%'!$B33*'Tabel_%'!$K33/100</f>
        <v>2.0022000000000002</v>
      </c>
      <c r="M31" s="7" t="s">
        <v>49</v>
      </c>
      <c r="N31" t="s">
        <v>147</v>
      </c>
      <c r="O31" t="s">
        <v>91</v>
      </c>
    </row>
    <row r="32" spans="1:16" x14ac:dyDescent="0.25">
      <c r="A32" s="3" t="s">
        <v>31</v>
      </c>
      <c r="B32" s="45">
        <f>'Tabel_%'!$B34</f>
        <v>66</v>
      </c>
      <c r="C32" s="45">
        <f>'Tabel_%'!$B34*'Tabel_%'!$C34/100</f>
        <v>40.002600000000001</v>
      </c>
      <c r="D32" s="45">
        <f t="shared" si="0"/>
        <v>25.997399999999999</v>
      </c>
      <c r="E32" s="46">
        <f>'Tabel_%'!$B34*'Tabel_%'!$D34/100</f>
        <v>11.998799999999999</v>
      </c>
      <c r="F32" s="46">
        <f>'Tabel_%'!$B34*'Tabel_%'!$E34/100</f>
        <v>1.9997999999999998</v>
      </c>
      <c r="G32" s="47">
        <f>'Tabel_%'!$B34*'Tabel_%'!$F34/100</f>
        <v>11.998799999999999</v>
      </c>
      <c r="H32" s="47">
        <f>'Tabel_%'!$B34*'Tabel_%'!$G34/100</f>
        <v>15.001800000000001</v>
      </c>
      <c r="I32" s="48">
        <f>'Tabel_%'!$B34*'Tabel_%'!$H34/100</f>
        <v>7.0026000000000002</v>
      </c>
      <c r="J32" s="48">
        <f>'Tabel_%'!$B34*'Tabel_%'!$I34/100</f>
        <v>7.0026000000000002</v>
      </c>
      <c r="K32" s="49">
        <f>'Tabel_%'!$B34*'Tabel_%'!$J34/100</f>
        <v>9.0023999999999997</v>
      </c>
      <c r="L32" s="49">
        <f>'Tabel_%'!$B34*'Tabel_%'!$K34/100</f>
        <v>1.9997999999999998</v>
      </c>
      <c r="M32" s="5" t="s">
        <v>48</v>
      </c>
      <c r="N32" t="s">
        <v>52</v>
      </c>
      <c r="O32" t="s">
        <v>51</v>
      </c>
    </row>
    <row r="33" spans="1:15" x14ac:dyDescent="0.25">
      <c r="A33" s="3" t="s">
        <v>32</v>
      </c>
      <c r="B33" s="45">
        <f>'Tabel_%'!$B35</f>
        <v>46.999999999999993</v>
      </c>
      <c r="C33" s="45">
        <f>'Tabel_%'!$B35*'Tabel_%'!$C35/100</f>
        <v>27.999999999999996</v>
      </c>
      <c r="D33" s="45">
        <f t="shared" si="0"/>
        <v>18.999999999999996</v>
      </c>
      <c r="E33" s="46">
        <f>'Tabel_%'!$B35*'Tabel_%'!$D35/100</f>
        <v>9.9999999999999964</v>
      </c>
      <c r="F33" s="46">
        <f>'Tabel_%'!$B35*'Tabel_%'!$E35/100</f>
        <v>0</v>
      </c>
      <c r="G33" s="47">
        <f>'Tabel_%'!$B35*'Tabel_%'!$F35/100</f>
        <v>6</v>
      </c>
      <c r="H33" s="47">
        <f>'Tabel_%'!$B35*'Tabel_%'!$G35/100</f>
        <v>1</v>
      </c>
      <c r="I33" s="48">
        <f>'Tabel_%'!$B35*'Tabel_%'!$H35/100</f>
        <v>5.9999999999999991</v>
      </c>
      <c r="J33" s="48">
        <f>'Tabel_%'!$B35*'Tabel_%'!$I35/100</f>
        <v>8.9999999999999982</v>
      </c>
      <c r="K33" s="49">
        <f>'Tabel_%'!$B35*'Tabel_%'!$J35/100</f>
        <v>5.9999999999999991</v>
      </c>
      <c r="L33" s="49">
        <f>'Tabel_%'!$B35*'Tabel_%'!$K35/100</f>
        <v>8.9999999999999982</v>
      </c>
      <c r="M33" s="7" t="s">
        <v>49</v>
      </c>
      <c r="N33" t="s">
        <v>148</v>
      </c>
      <c r="O33" t="s">
        <v>51</v>
      </c>
    </row>
    <row r="34" spans="1:15" x14ac:dyDescent="0.25">
      <c r="A34" s="3" t="s">
        <v>33</v>
      </c>
      <c r="B34" s="45">
        <f>'Tabel_%'!$B36</f>
        <v>49</v>
      </c>
      <c r="C34" s="45">
        <f>'Tabel_%'!$B36*'Tabel_%'!$C36/100</f>
        <v>29</v>
      </c>
      <c r="D34" s="45">
        <f t="shared" si="0"/>
        <v>20</v>
      </c>
      <c r="E34" s="46">
        <f>'Tabel_%'!$B36*'Tabel_%'!$D36/100</f>
        <v>7</v>
      </c>
      <c r="F34" s="46">
        <f>'Tabel_%'!$B36*'Tabel_%'!$E36/100</f>
        <v>0</v>
      </c>
      <c r="G34" s="47">
        <f>'Tabel_%'!$B36*'Tabel_%'!$F36/100</f>
        <v>4.9999999999999991</v>
      </c>
      <c r="H34" s="47">
        <f>'Tabel_%'!$B36*'Tabel_%'!$G36/100</f>
        <v>8</v>
      </c>
      <c r="I34" s="48">
        <f>'Tabel_%'!$B36*'Tabel_%'!$H36/100</f>
        <v>9.0000000000000018</v>
      </c>
      <c r="J34" s="48">
        <f>'Tabel_%'!$B36*'Tabel_%'!$I36/100</f>
        <v>8</v>
      </c>
      <c r="K34" s="49">
        <f>'Tabel_%'!$B36*'Tabel_%'!$J36/100</f>
        <v>8</v>
      </c>
      <c r="L34" s="49">
        <f>'Tabel_%'!$B36*'Tabel_%'!$K36/100</f>
        <v>4</v>
      </c>
      <c r="M34" s="7" t="s">
        <v>49</v>
      </c>
      <c r="N34" t="s">
        <v>149</v>
      </c>
      <c r="O34" t="s">
        <v>90</v>
      </c>
    </row>
    <row r="35" spans="1:15" x14ac:dyDescent="0.25">
      <c r="A35" s="3" t="s">
        <v>34</v>
      </c>
      <c r="B35" s="45">
        <f>'Tabel_%'!$B37</f>
        <v>60</v>
      </c>
      <c r="C35" s="45">
        <f>'Tabel_%'!$B37*'Tabel_%'!$C37/100</f>
        <v>33.000000000000007</v>
      </c>
      <c r="D35" s="45">
        <f t="shared" si="0"/>
        <v>26.999999999999993</v>
      </c>
      <c r="E35" s="46">
        <f>'Tabel_%'!$B37*'Tabel_%'!$D37/100</f>
        <v>12.999999999999998</v>
      </c>
      <c r="F35" s="46">
        <f>'Tabel_%'!$B37*'Tabel_%'!$E37/100</f>
        <v>0</v>
      </c>
      <c r="G35" s="47">
        <f>'Tabel_%'!$B37*'Tabel_%'!$F37/100</f>
        <v>4.9999999999999991</v>
      </c>
      <c r="H35" s="47">
        <f>'Tabel_%'!$B37*'Tabel_%'!$G37/100</f>
        <v>13</v>
      </c>
      <c r="I35" s="48">
        <f>'Tabel_%'!$B37*'Tabel_%'!$H37/100</f>
        <v>7.0000000000000009</v>
      </c>
      <c r="J35" s="48">
        <f>'Tabel_%'!$B37*'Tabel_%'!$I37/100</f>
        <v>9</v>
      </c>
      <c r="K35" s="49">
        <f>'Tabel_%'!$B37*'Tabel_%'!$J37/100</f>
        <v>8</v>
      </c>
      <c r="L35" s="49">
        <f>'Tabel_%'!$B37*'Tabel_%'!$K37/100</f>
        <v>4.9999999999999982</v>
      </c>
      <c r="M35" s="7" t="s">
        <v>49</v>
      </c>
      <c r="N35" t="s">
        <v>150</v>
      </c>
      <c r="O35" t="s">
        <v>90</v>
      </c>
    </row>
    <row r="36" spans="1:15" x14ac:dyDescent="0.25">
      <c r="A36" s="3" t="s">
        <v>35</v>
      </c>
      <c r="B36" s="45">
        <f>'Tabel_%'!$B38</f>
        <v>50</v>
      </c>
      <c r="C36" s="45">
        <f>'Tabel_%'!$B38*'Tabel_%'!$C38/100</f>
        <v>31.25</v>
      </c>
      <c r="D36" s="45">
        <f t="shared" si="0"/>
        <v>18.75</v>
      </c>
      <c r="E36" s="46">
        <f>'Tabel_%'!$B38*'Tabel_%'!$D38/100</f>
        <v>8.3350000000000009</v>
      </c>
      <c r="F36" s="46">
        <f>'Tabel_%'!$B38*'Tabel_%'!$E38/100</f>
        <v>0</v>
      </c>
      <c r="G36" s="47">
        <f>'Tabel_%'!$B38*'Tabel_%'!$F38/100</f>
        <v>13.54</v>
      </c>
      <c r="H36" s="47">
        <f>'Tabel_%'!$B38*'Tabel_%'!$G38/100</f>
        <v>11.46</v>
      </c>
      <c r="I36" s="48">
        <f>'Tabel_%'!$B38*'Tabel_%'!$H38/100</f>
        <v>8.3350000000000009</v>
      </c>
      <c r="J36" s="48">
        <f>'Tabel_%'!$B38*'Tabel_%'!$I38/100</f>
        <v>5.21</v>
      </c>
      <c r="K36" s="49">
        <f>'Tabel_%'!$B38*'Tabel_%'!$J38/100</f>
        <v>1.04</v>
      </c>
      <c r="L36" s="49">
        <f>'Tabel_%'!$B38*'Tabel_%'!$K38/100</f>
        <v>2.085</v>
      </c>
      <c r="M36" s="4"/>
      <c r="N36" t="s">
        <v>151</v>
      </c>
      <c r="O36" t="s">
        <v>86</v>
      </c>
    </row>
    <row r="37" spans="1:15" x14ac:dyDescent="0.25">
      <c r="A37" s="3" t="s">
        <v>36</v>
      </c>
      <c r="B37" s="45">
        <f>'Tabel_%'!$B39</f>
        <v>28</v>
      </c>
      <c r="C37" s="45">
        <f>'Tabel_%'!$B39*'Tabel_%'!$C39/100</f>
        <v>19.871599999999997</v>
      </c>
      <c r="D37" s="45">
        <f t="shared" si="0"/>
        <v>8.1284000000000027</v>
      </c>
      <c r="E37" s="46">
        <f>'Tabel_%'!$B39*'Tabel_%'!$D39/100</f>
        <v>3.6120000000000001</v>
      </c>
      <c r="F37" s="46">
        <f>'Tabel_%'!$B39*'Tabel_%'!$E39/100</f>
        <v>0</v>
      </c>
      <c r="G37" s="47">
        <f>'Tabel_%'!$B39*'Tabel_%'!$F39/100</f>
        <v>1.806</v>
      </c>
      <c r="H37" s="47">
        <f>'Tabel_%'!$B39*'Tabel_%'!$G39/100</f>
        <v>2.7103999999999995</v>
      </c>
      <c r="I37" s="48">
        <f>'Tabel_%'!$B39*'Tabel_%'!$H39/100</f>
        <v>11.7432</v>
      </c>
      <c r="J37" s="48">
        <f>'Tabel_%'!$B39*'Tabel_%'!$I39/100</f>
        <v>3.6120000000000001</v>
      </c>
      <c r="K37" s="49">
        <f>'Tabel_%'!$B39*'Tabel_%'!$J39/100</f>
        <v>2.7103999999999995</v>
      </c>
      <c r="L37" s="49">
        <f>'Tabel_%'!$B39*'Tabel_%'!$K39/100</f>
        <v>1.806</v>
      </c>
      <c r="M37" s="4"/>
      <c r="N37" t="s">
        <v>152</v>
      </c>
      <c r="O37" t="s">
        <v>86</v>
      </c>
    </row>
    <row r="38" spans="1:15" x14ac:dyDescent="0.25">
      <c r="A38" s="3" t="s">
        <v>37</v>
      </c>
      <c r="B38" s="45">
        <f>'Tabel_%'!$B40</f>
        <v>37</v>
      </c>
      <c r="C38" s="45">
        <f>'Tabel_%'!$B40*'Tabel_%'!$C40/100</f>
        <v>22.037200000000002</v>
      </c>
      <c r="D38" s="45">
        <f t="shared" si="0"/>
        <v>14.962799999999998</v>
      </c>
      <c r="E38" s="46">
        <f>'Tabel_%'!$B40*'Tabel_%'!$D40/100</f>
        <v>4.0070999999999994</v>
      </c>
      <c r="F38" s="46">
        <f>'Tabel_%'!$B40*'Tabel_%'!$E40/100</f>
        <v>0</v>
      </c>
      <c r="G38" s="47">
        <f>'Tabel_%'!$B40*'Tabel_%'!$F40/100</f>
        <v>6.0087999999999999</v>
      </c>
      <c r="H38" s="47">
        <f>'Tabel_%'!$B40*'Tabel_%'!$G40/100</f>
        <v>1.0026999999999999</v>
      </c>
      <c r="I38" s="48">
        <f>'Tabel_%'!$B40*'Tabel_%'!$H40/100</f>
        <v>4.0070999999999994</v>
      </c>
      <c r="J38" s="48">
        <f>'Tabel_%'!$B40*'Tabel_%'!$I40/100</f>
        <v>11.954700000000001</v>
      </c>
      <c r="K38" s="49">
        <f>'Tabel_%'!$B40*'Tabel_%'!$J40/100</f>
        <v>8.0141999999999989</v>
      </c>
      <c r="L38" s="49">
        <f>'Tabel_%'!$B40*'Tabel_%'!$K40/100</f>
        <v>2.0017</v>
      </c>
      <c r="M38" s="4"/>
      <c r="N38" t="s">
        <v>153</v>
      </c>
      <c r="O38" t="s">
        <v>86</v>
      </c>
    </row>
    <row r="39" spans="1:15" x14ac:dyDescent="0.25">
      <c r="A39" s="3" t="s">
        <v>38</v>
      </c>
      <c r="B39" s="45">
        <f>'Tabel_%'!$B41</f>
        <v>37</v>
      </c>
      <c r="C39" s="45">
        <f>'Tabel_%'!$B41*'Tabel_%'!$C41/100</f>
        <v>22.0002</v>
      </c>
      <c r="D39" s="45">
        <f t="shared" si="0"/>
        <v>14.9998</v>
      </c>
      <c r="E39" s="46">
        <f>'Tabel_%'!$B41*'Tabel_%'!$D41/100</f>
        <v>4.9987000000000004</v>
      </c>
      <c r="F39" s="46">
        <f>'Tabel_%'!$B41*'Tabel_%'!$E41/100</f>
        <v>0</v>
      </c>
      <c r="G39" s="47">
        <f>'Tabel_%'!$B41*'Tabel_%'!$F41/100</f>
        <v>7.9994000000000005</v>
      </c>
      <c r="H39" s="47">
        <f>'Tabel_%'!$B41*'Tabel_%'!$G41/100</f>
        <v>0.99900000000000011</v>
      </c>
      <c r="I39" s="48">
        <f>'Tabel_%'!$B41*'Tabel_%'!$H41/100</f>
        <v>7.9994000000000005</v>
      </c>
      <c r="J39" s="48">
        <f>'Tabel_%'!$B41*'Tabel_%'!$I41/100</f>
        <v>11.0001</v>
      </c>
      <c r="K39" s="49">
        <f>'Tabel_%'!$B41*'Tabel_%'!$J41/100</f>
        <v>0.99900000000000011</v>
      </c>
      <c r="L39" s="49">
        <f>'Tabel_%'!$B41*'Tabel_%'!$K41/100</f>
        <v>3.0007000000000001</v>
      </c>
      <c r="M39" s="4"/>
      <c r="N39" t="s">
        <v>154</v>
      </c>
      <c r="O39" t="s">
        <v>86</v>
      </c>
    </row>
    <row r="40" spans="1:15" x14ac:dyDescent="0.25">
      <c r="A40" s="3" t="s">
        <v>39</v>
      </c>
      <c r="B40" s="45">
        <f>'Tabel_%'!$B42</f>
        <v>33</v>
      </c>
      <c r="C40" s="45">
        <f>'Tabel_%'!$B42*'Tabel_%'!$C42/100</f>
        <v>24.3309</v>
      </c>
      <c r="D40" s="45">
        <f t="shared" si="0"/>
        <v>8.6691000000000003</v>
      </c>
      <c r="E40" s="46">
        <f>'Tabel_%'!$B42*'Tabel_%'!$D42/100</f>
        <v>1.9997999999999998</v>
      </c>
      <c r="F40" s="46">
        <f>'Tabel_%'!$B42*'Tabel_%'!$E42/100</f>
        <v>0</v>
      </c>
      <c r="G40" s="47">
        <f>'Tabel_%'!$B42*'Tabel_%'!$F42/100</f>
        <v>6.9993000000000007</v>
      </c>
      <c r="H40" s="47">
        <f>'Tabel_%'!$B42*'Tabel_%'!$G42/100</f>
        <v>3.0030000000000001</v>
      </c>
      <c r="I40" s="48">
        <f>'Tabel_%'!$B42*'Tabel_%'!$H42/100</f>
        <v>13.998600000000001</v>
      </c>
      <c r="J40" s="48">
        <f>'Tabel_%'!$B42*'Tabel_%'!$I42/100</f>
        <v>3.0030000000000001</v>
      </c>
      <c r="K40" s="49">
        <f>'Tabel_%'!$B42*'Tabel_%'!$J42/100</f>
        <v>0.9998999999999999</v>
      </c>
      <c r="L40" s="49">
        <f>'Tabel_%'!$B42*'Tabel_%'!$K42/100</f>
        <v>3.0030000000000001</v>
      </c>
      <c r="M40" s="4"/>
      <c r="N40" t="s">
        <v>155</v>
      </c>
    </row>
    <row r="41" spans="1:15" x14ac:dyDescent="0.25">
      <c r="A41" s="3" t="s">
        <v>40</v>
      </c>
      <c r="B41" s="45">
        <f>'Tabel_%'!$B43</f>
        <v>28</v>
      </c>
      <c r="C41" s="45">
        <f>'Tabel_%'!$B43*'Tabel_%'!$C43/100</f>
        <v>26.000799999999998</v>
      </c>
      <c r="D41" s="45">
        <f t="shared" si="0"/>
        <v>1.9992000000000019</v>
      </c>
      <c r="E41" s="46">
        <f>'Tabel_%'!$B43*'Tabel_%'!$D43/100</f>
        <v>0</v>
      </c>
      <c r="F41" s="46">
        <f>'Tabel_%'!$B43*'Tabel_%'!$E43/100</f>
        <v>0</v>
      </c>
      <c r="G41" s="47">
        <f>'Tabel_%'!$B43*'Tabel_%'!$F43/100</f>
        <v>1.008</v>
      </c>
      <c r="H41" s="47">
        <f>'Tabel_%'!$B43*'Tabel_%'!$G43/100</f>
        <v>0</v>
      </c>
      <c r="I41" s="48">
        <f>'Tabel_%'!$B43*'Tabel_%'!$H43/100</f>
        <v>9.9987999999999992</v>
      </c>
      <c r="J41" s="48">
        <f>'Tabel_%'!$B43*'Tabel_%'!$I43/100</f>
        <v>1.9991999999999999</v>
      </c>
      <c r="K41" s="49">
        <f>'Tabel_%'!$B43*'Tabel_%'!$J43/100</f>
        <v>14.999600000000001</v>
      </c>
      <c r="L41" s="49">
        <f>'Tabel_%'!$B43*'Tabel_%'!$K43/100</f>
        <v>0</v>
      </c>
      <c r="M41" s="4"/>
      <c r="N41" t="s">
        <v>156</v>
      </c>
    </row>
    <row r="42" spans="1:15" ht="15.75" thickBot="1" x14ac:dyDescent="0.3">
      <c r="A42" s="34" t="s">
        <v>2</v>
      </c>
      <c r="B42" s="50">
        <f>SUM(B8:B41)</f>
        <v>1478.920625</v>
      </c>
      <c r="C42" s="50">
        <f>SUM(C8:C41)</f>
        <v>915.5394</v>
      </c>
      <c r="D42" s="50">
        <f t="shared" ref="D42" si="1">B42-C42</f>
        <v>563.38122499999997</v>
      </c>
      <c r="E42" s="50">
        <f t="shared" ref="E42:L42" si="2">SUM(E8:E41)</f>
        <v>188.38663599999998</v>
      </c>
      <c r="F42" s="50">
        <f t="shared" si="2"/>
        <v>42.988700000000001</v>
      </c>
      <c r="G42" s="50">
        <f t="shared" si="2"/>
        <v>227.99816400000003</v>
      </c>
      <c r="H42" s="50">
        <f t="shared" si="2"/>
        <v>181.87170000000003</v>
      </c>
      <c r="I42" s="50">
        <f t="shared" si="2"/>
        <v>329.41917099999995</v>
      </c>
      <c r="J42" s="50">
        <f t="shared" si="2"/>
        <v>241.12242499999999</v>
      </c>
      <c r="K42" s="50">
        <f t="shared" si="2"/>
        <v>197.16153599999996</v>
      </c>
      <c r="L42" s="50">
        <f t="shared" si="2"/>
        <v>77.38709999999999</v>
      </c>
      <c r="M42" s="6"/>
    </row>
    <row r="43" spans="1:15" ht="15.75" thickTop="1" x14ac:dyDescent="0.25"/>
    <row r="44" spans="1:15" x14ac:dyDescent="0.25">
      <c r="A44" s="41"/>
      <c r="B44" s="35"/>
      <c r="E44" s="40"/>
      <c r="F44" s="40"/>
      <c r="G44" s="40"/>
      <c r="H44" s="40"/>
      <c r="I44" s="40"/>
      <c r="J44" s="40"/>
      <c r="K44" s="40"/>
      <c r="L44" s="40"/>
    </row>
    <row r="45" spans="1:15" x14ac:dyDescent="0.25">
      <c r="E45" s="40"/>
      <c r="F45" s="40"/>
      <c r="G45" s="40"/>
      <c r="H45" s="40"/>
      <c r="I45" s="40"/>
      <c r="J45" s="40"/>
      <c r="K45" s="40"/>
    </row>
    <row r="46" spans="1:15" x14ac:dyDescent="0.25">
      <c r="E46" s="40"/>
      <c r="F46" s="40"/>
      <c r="G46" s="40"/>
      <c r="H46" s="40"/>
      <c r="I46" s="40"/>
      <c r="J46" s="40"/>
      <c r="K46" s="40"/>
      <c r="L46" s="4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workbookViewId="0">
      <selection activeCell="C5" sqref="C5"/>
    </sheetView>
  </sheetViews>
  <sheetFormatPr defaultRowHeight="15" x14ac:dyDescent="0.25"/>
  <cols>
    <col min="3" max="3" width="17.42578125" customWidth="1"/>
    <col min="4" max="4" width="16.7109375" customWidth="1"/>
  </cols>
  <sheetData>
    <row r="3" spans="1:10" x14ac:dyDescent="0.25">
      <c r="B3" t="s">
        <v>107</v>
      </c>
    </row>
    <row r="4" spans="1:10" x14ac:dyDescent="0.25">
      <c r="A4" s="41"/>
      <c r="B4" t="s">
        <v>100</v>
      </c>
      <c r="C4" s="40" t="s">
        <v>101</v>
      </c>
      <c r="D4" s="40" t="s">
        <v>103</v>
      </c>
      <c r="E4" s="40" t="s">
        <v>102</v>
      </c>
      <c r="F4" s="40" t="s">
        <v>106</v>
      </c>
      <c r="G4" s="40"/>
      <c r="H4" s="40"/>
      <c r="I4" s="40"/>
      <c r="J4" s="40"/>
    </row>
    <row r="5" spans="1:10" x14ac:dyDescent="0.25">
      <c r="A5" t="s">
        <v>104</v>
      </c>
      <c r="B5" s="40">
        <f>SUMPRODUCT('Tabel_%'!$B$10:'Tabel_%'!$B$43,'Tabel_%'!$D$10:'Tabel_%'!$D$43)/100</f>
        <v>186.31079999999997</v>
      </c>
      <c r="C5" s="40">
        <f>SUMPRODUCT('Tabel_%'!$B$10:'Tabel_%'!$B$43,'Tabel_%'!$F$10:'Tabel_%'!$F$43)/100</f>
        <v>225.40149999999997</v>
      </c>
      <c r="D5" s="40">
        <f>SUMPRODUCT('Tabel_%'!$B$10:'Tabel_%'!$B$43,'Tabel_%'!$H$10:'Tabel_%'!$H$43)/100</f>
        <v>311.67589999999996</v>
      </c>
      <c r="E5" s="40">
        <f>SUMPRODUCT('Tabel_%'!$B$10:'Tabel_%'!$B$43,'Tabel_%'!$J$10:'Tabel_%'!$J$43)/100</f>
        <v>193.52820000000003</v>
      </c>
      <c r="F5" s="40">
        <f>SUM(B5:E5)</f>
        <v>916.91639999999984</v>
      </c>
      <c r="G5" s="40"/>
      <c r="H5" s="40"/>
      <c r="I5" s="40"/>
    </row>
    <row r="6" spans="1:10" x14ac:dyDescent="0.25">
      <c r="A6" t="s">
        <v>105</v>
      </c>
      <c r="B6" s="40">
        <f>SUMPRODUCT('Tabel_%'!$B$10:'Tabel_%'!$B$43,'Tabel_%'!$E$10:'Tabel_%'!$E$43)/100</f>
        <v>42.988700000000001</v>
      </c>
      <c r="C6" s="40">
        <f>SUMPRODUCT('Tabel_%'!$B$10:'Tabel_%'!$B$43,'Tabel_%'!$G$10:'Tabel_%'!$G$43)/100</f>
        <v>180.31420000000003</v>
      </c>
      <c r="D6" s="40">
        <f>SUMPRODUCT('Tabel_%'!$B$10:'Tabel_%'!$B$43,'Tabel_%'!$I$10:'Tabel_%'!$I$43)/100</f>
        <v>236.44992500000001</v>
      </c>
      <c r="E6" s="40">
        <f>SUMPRODUCT('Tabel_%'!$B$10:'Tabel_%'!$B$43,'Tabel_%'!$K$10:'Tabel_%'!$K$43)/100</f>
        <v>77.387100000000004</v>
      </c>
      <c r="F6" s="40">
        <f>SUM(B6:E6)</f>
        <v>537.13992500000006</v>
      </c>
      <c r="G6" s="40"/>
      <c r="H6" s="40"/>
      <c r="I6" s="40"/>
      <c r="J6" s="40"/>
    </row>
    <row r="7" spans="1:10" x14ac:dyDescent="0.25">
      <c r="A7" t="s">
        <v>106</v>
      </c>
      <c r="B7" s="40">
        <f>SUM(B5:B6)</f>
        <v>229.29949999999997</v>
      </c>
      <c r="C7" s="40">
        <f>SUM(C5:C6)</f>
        <v>405.71569999999997</v>
      </c>
      <c r="D7" s="40">
        <f>SUM(D5:D6)</f>
        <v>548.12582499999996</v>
      </c>
      <c r="E7" s="40">
        <f>SUM(E5:E6)</f>
        <v>270.9153</v>
      </c>
      <c r="F7" s="40">
        <f>SUM(B7:E7)</f>
        <v>1454.056325</v>
      </c>
    </row>
    <row r="8" spans="1:10" x14ac:dyDescent="0.25">
      <c r="F8" s="40"/>
    </row>
    <row r="10" spans="1:10" x14ac:dyDescent="0.25">
      <c r="B10">
        <f>SUMPRODUCT('Tabel_%'!$B10:'Tabel_%'!$B43,'Tabel_%'!D10:'Tabel_%'!D43)/100</f>
        <v>186.31079999999997</v>
      </c>
      <c r="C10">
        <f>SUMPRODUCT('Tabel_%'!$B10:'Tabel_%'!$B43,'Tabel_%'!E10:'Tabel_%'!E43)/100</f>
        <v>42.988700000000001</v>
      </c>
    </row>
    <row r="11" spans="1:10" x14ac:dyDescent="0.25">
      <c r="B11">
        <f>SUMPRODUCT('Tabel_%'!$B10:'Tabel_%'!$B43,'Tabel_%'!F10:'Tabel_%'!F43)/100</f>
        <v>225.40149999999997</v>
      </c>
      <c r="C11">
        <f>SUMPRODUCT('Tabel_%'!$B10:'Tabel_%'!$B43,'Tabel_%'!G10:'Tabel_%'!G43)/100</f>
        <v>180.31420000000003</v>
      </c>
    </row>
    <row r="12" spans="1:10" x14ac:dyDescent="0.25">
      <c r="B12">
        <f>SUMPRODUCT('Tabel_%'!$B10:'Tabel_%'!$B43,'Tabel_%'!H10:'Tabel_%'!H43)/100</f>
        <v>311.67589999999996</v>
      </c>
      <c r="C12">
        <f>SUMPRODUCT('Tabel_%'!$B10:'Tabel_%'!$B43,'Tabel_%'!I10:'Tabel_%'!I43)/100</f>
        <v>236.44992500000001</v>
      </c>
    </row>
    <row r="13" spans="1:10" x14ac:dyDescent="0.25">
      <c r="B13">
        <f>SUMPRODUCT('Tabel_%'!$B10:'Tabel_%'!$B43,'Tabel_%'!J10:'Tabel_%'!J43)/100</f>
        <v>193.52820000000003</v>
      </c>
      <c r="C13">
        <f>SUMPRODUCT('Tabel_%'!$B10:'Tabel_%'!$B43,'Tabel_%'!K10:'Tabel_%'!K43)/100</f>
        <v>77.387100000000004</v>
      </c>
    </row>
    <row r="17" spans="1:6" x14ac:dyDescent="0.25">
      <c r="B17" s="40" t="s">
        <v>102</v>
      </c>
      <c r="C17" s="40" t="s">
        <v>103</v>
      </c>
      <c r="D17" s="40" t="s">
        <v>101</v>
      </c>
      <c r="E17" t="s">
        <v>100</v>
      </c>
      <c r="F17" s="40" t="s">
        <v>106</v>
      </c>
    </row>
    <row r="18" spans="1:6" x14ac:dyDescent="0.25">
      <c r="A18" t="s">
        <v>104</v>
      </c>
      <c r="B18" s="40">
        <f>SUMPRODUCT('Tabel_%'!$B$10:'Tabel_%'!$B$43,'Tabel_%'!$J$10:'Tabel_%'!$J$43)/100</f>
        <v>193.52820000000003</v>
      </c>
      <c r="C18" s="40">
        <f>SUMPRODUCT('Tabel_%'!$B$10:'Tabel_%'!$B$43,'Tabel_%'!$H$10:'Tabel_%'!$H$43)/100</f>
        <v>311.67589999999996</v>
      </c>
      <c r="D18" s="40">
        <f>SUMPRODUCT('Tabel_%'!$B$10:'Tabel_%'!$B$43,'Tabel_%'!$F$10:'Tabel_%'!$F$43)/100</f>
        <v>225.40149999999997</v>
      </c>
      <c r="E18" s="40">
        <f>SUMPRODUCT('Tabel_%'!$B$10:'Tabel_%'!$B$43,'Tabel_%'!$D$10:'Tabel_%'!$D$43)/100</f>
        <v>186.31079999999997</v>
      </c>
      <c r="F18" s="40">
        <f>SUM(B18:E18)</f>
        <v>916.91639999999995</v>
      </c>
    </row>
    <row r="19" spans="1:6" x14ac:dyDescent="0.25">
      <c r="A19" t="s">
        <v>105</v>
      </c>
      <c r="B19" s="40">
        <f>SUMPRODUCT('Tabel_%'!$B$10:'Tabel_%'!$B$43,'Tabel_%'!$K$10:'Tabel_%'!$K$43)/100</f>
        <v>77.387100000000004</v>
      </c>
      <c r="C19" s="40">
        <f>SUMPRODUCT('Tabel_%'!$B$10:'Tabel_%'!$B$43,'Tabel_%'!$I$10:'Tabel_%'!$I$43)/100</f>
        <v>236.44992500000001</v>
      </c>
      <c r="D19" s="40">
        <f>SUMPRODUCT('Tabel_%'!$B$10:'Tabel_%'!$B$43,'Tabel_%'!$G$10:'Tabel_%'!$G$43)/100</f>
        <v>180.31420000000003</v>
      </c>
      <c r="E19" s="40">
        <f>SUMPRODUCT('Tabel_%'!$B$10:'Tabel_%'!$B$43,'Tabel_%'!$E$10:'Tabel_%'!$E$43)/100</f>
        <v>42.988700000000001</v>
      </c>
      <c r="F19" s="40">
        <f>SUM(B19:E19)</f>
        <v>537.13992500000006</v>
      </c>
    </row>
    <row r="20" spans="1:6" x14ac:dyDescent="0.25">
      <c r="A20" t="s">
        <v>106</v>
      </c>
      <c r="B20" s="40">
        <f>SUM(B18:B19)</f>
        <v>270.9153</v>
      </c>
      <c r="C20" s="40">
        <f>SUM(C18:C19)</f>
        <v>548.12582499999996</v>
      </c>
      <c r="D20" s="40">
        <f>SUM(D18:D19)</f>
        <v>405.71569999999997</v>
      </c>
      <c r="E20" s="40">
        <f>SUM(E18:E19)</f>
        <v>229.29949999999997</v>
      </c>
      <c r="F20" s="40">
        <f>SUM(F18:F19)</f>
        <v>1454.056325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1"/>
  <sheetViews>
    <sheetView workbookViewId="0">
      <selection activeCell="C38" sqref="C38"/>
    </sheetView>
  </sheetViews>
  <sheetFormatPr defaultRowHeight="15" x14ac:dyDescent="0.25"/>
  <cols>
    <col min="2" max="2" width="7.5703125" customWidth="1"/>
    <col min="3" max="3" width="8.140625" customWidth="1"/>
    <col min="4" max="4" width="14.7109375" customWidth="1"/>
  </cols>
  <sheetData>
    <row r="3" spans="1:5" ht="18.75" x14ac:dyDescent="0.3">
      <c r="A3" s="54" t="s">
        <v>157</v>
      </c>
    </row>
    <row r="5" spans="1:5" ht="27" customHeight="1" x14ac:dyDescent="0.25">
      <c r="A5" s="42" t="s">
        <v>108</v>
      </c>
      <c r="B5" s="30" t="s">
        <v>162</v>
      </c>
      <c r="C5" s="29" t="s">
        <v>163</v>
      </c>
      <c r="D5" s="27" t="s">
        <v>46</v>
      </c>
      <c r="E5" s="43" t="s">
        <v>109</v>
      </c>
    </row>
    <row r="6" spans="1:5" x14ac:dyDescent="0.25">
      <c r="A6" s="3" t="s">
        <v>7</v>
      </c>
      <c r="B6" s="16">
        <f>'Tabel_%'!$D10</f>
        <v>8.8235294117647065</v>
      </c>
      <c r="C6" s="17">
        <f>'Tabel_%'!$F10</f>
        <v>23.52941176470588</v>
      </c>
      <c r="D6" s="18">
        <f>'Tabel_%'!$H10</f>
        <v>26.470588235294123</v>
      </c>
      <c r="E6" s="14">
        <f>'Tabel_%'!$J10</f>
        <v>14.705882352941178</v>
      </c>
    </row>
    <row r="7" spans="1:5" x14ac:dyDescent="0.25">
      <c r="A7" s="3" t="s">
        <v>8</v>
      </c>
      <c r="B7" s="16">
        <f>'Tabel_%'!$D11</f>
        <v>16.129032258064516</v>
      </c>
      <c r="C7" s="17">
        <f>'Tabel_%'!$F11</f>
        <v>16.129032258064516</v>
      </c>
      <c r="D7" s="18">
        <f>'Tabel_%'!$H11</f>
        <v>25.806451612903224</v>
      </c>
      <c r="E7" s="14">
        <f>'Tabel_%'!$J11</f>
        <v>9.67741935483871</v>
      </c>
    </row>
    <row r="8" spans="1:5" x14ac:dyDescent="0.25">
      <c r="A8" s="3" t="s">
        <v>9</v>
      </c>
      <c r="B8" s="16">
        <f>'Tabel_%'!$D12</f>
        <v>5.56</v>
      </c>
      <c r="C8" s="17">
        <f>'Tabel_%'!$F12</f>
        <v>13.89</v>
      </c>
      <c r="D8" s="18">
        <f>'Tabel_%'!$H12</f>
        <v>27.78</v>
      </c>
      <c r="E8" s="14">
        <f>'Tabel_%'!$J12</f>
        <v>16.670000000000002</v>
      </c>
    </row>
    <row r="9" spans="1:5" x14ac:dyDescent="0.25">
      <c r="A9" s="3" t="s">
        <v>10</v>
      </c>
      <c r="B9" s="16">
        <f>'Tabel_%'!$D13</f>
        <v>12.5</v>
      </c>
      <c r="C9" s="17">
        <f>'Tabel_%'!$F13</f>
        <v>25</v>
      </c>
      <c r="D9" s="18">
        <f>'Tabel_%'!$H13</f>
        <v>33.47</v>
      </c>
      <c r="E9" s="14">
        <f>'Tabel_%'!$J13</f>
        <v>4.17</v>
      </c>
    </row>
    <row r="10" spans="1:5" x14ac:dyDescent="0.25">
      <c r="A10" s="3" t="s">
        <v>11</v>
      </c>
      <c r="B10" s="16">
        <f>'Tabel_%'!$D14</f>
        <v>4.6153846153846159</v>
      </c>
      <c r="C10" s="17">
        <f>'Tabel_%'!$F14</f>
        <v>10.769230769230772</v>
      </c>
      <c r="D10" s="18">
        <f>'Tabel_%'!$H14</f>
        <v>20</v>
      </c>
      <c r="E10" s="14">
        <f>'Tabel_%'!$J14</f>
        <v>10.769230769230768</v>
      </c>
    </row>
    <row r="11" spans="1:5" x14ac:dyDescent="0.25">
      <c r="A11" s="3" t="s">
        <v>12</v>
      </c>
      <c r="B11" s="16">
        <f>'Tabel_%'!$D15</f>
        <v>10</v>
      </c>
      <c r="C11" s="17">
        <f>'Tabel_%'!$F15</f>
        <v>12.5</v>
      </c>
      <c r="D11" s="18">
        <f>'Tabel_%'!$H15</f>
        <v>25</v>
      </c>
      <c r="E11" s="14">
        <f>'Tabel_%'!$J15</f>
        <v>17.5</v>
      </c>
    </row>
    <row r="12" spans="1:5" x14ac:dyDescent="0.25">
      <c r="A12" s="3" t="s">
        <v>13</v>
      </c>
      <c r="B12" s="16">
        <f>'Tabel_%'!$D16</f>
        <v>8.33</v>
      </c>
      <c r="C12" s="17">
        <f>'Tabel_%'!$F16</f>
        <v>10.42</v>
      </c>
      <c r="D12" s="18">
        <f>'Tabel_%'!$H16</f>
        <v>39.58</v>
      </c>
      <c r="E12" s="14">
        <f>'Tabel_%'!$J16</f>
        <v>14.58</v>
      </c>
    </row>
    <row r="13" spans="1:5" x14ac:dyDescent="0.25">
      <c r="A13" s="21" t="s">
        <v>14</v>
      </c>
      <c r="B13" s="16">
        <f>'Tabel_%'!$D17</f>
        <v>9.76</v>
      </c>
      <c r="C13" s="17">
        <f>'Tabel_%'!$F17</f>
        <v>4.88</v>
      </c>
      <c r="D13" s="18">
        <f>'Tabel_%'!$H17</f>
        <v>31.71</v>
      </c>
      <c r="E13" s="14">
        <f>'Tabel_%'!$J17</f>
        <v>19.510000000000002</v>
      </c>
    </row>
    <row r="14" spans="1:5" x14ac:dyDescent="0.25">
      <c r="A14" s="3" t="s">
        <v>15</v>
      </c>
      <c r="B14" s="16">
        <f>'Tabel_%'!$D18</f>
        <v>12.24</v>
      </c>
      <c r="C14" s="17">
        <f>'Tabel_%'!$F18</f>
        <v>20.41</v>
      </c>
      <c r="D14" s="18">
        <f>'Tabel_%'!$H18</f>
        <v>32.65</v>
      </c>
      <c r="E14" s="14">
        <f>'Tabel_%'!$J18</f>
        <v>2.04</v>
      </c>
    </row>
    <row r="15" spans="1:5" x14ac:dyDescent="0.25">
      <c r="A15" s="3" t="s">
        <v>16</v>
      </c>
      <c r="B15" s="16">
        <f>'Tabel_%'!$D19</f>
        <v>0</v>
      </c>
      <c r="C15" s="17">
        <f>'Tabel_%'!$F19</f>
        <v>4.5453899802559619</v>
      </c>
      <c r="D15" s="18">
        <f>'Tabel_%'!$H19</f>
        <v>20.454254911151832</v>
      </c>
      <c r="E15" s="14">
        <f>'Tabel_%'!$J19</f>
        <v>22.726949901279809</v>
      </c>
    </row>
    <row r="16" spans="1:5" x14ac:dyDescent="0.25">
      <c r="A16" s="3" t="s">
        <v>17</v>
      </c>
      <c r="B16" s="16">
        <f>'Tabel_%'!$D20</f>
        <v>4.3499999999999996</v>
      </c>
      <c r="C16" s="17">
        <f>'Tabel_%'!$F20</f>
        <v>8.6999999999999993</v>
      </c>
      <c r="D16" s="18">
        <f>'Tabel_%'!$H20</f>
        <v>34.78</v>
      </c>
      <c r="E16" s="14">
        <f>'Tabel_%'!$J20</f>
        <v>13.04</v>
      </c>
    </row>
    <row r="17" spans="1:5" x14ac:dyDescent="0.25">
      <c r="A17" s="3" t="s">
        <v>18</v>
      </c>
      <c r="B17" s="16">
        <f>'Tabel_%'!$D21</f>
        <v>3.9215686274509802</v>
      </c>
      <c r="C17" s="17">
        <f>'Tabel_%'!$F21</f>
        <v>9.8039215686274499</v>
      </c>
      <c r="D17" s="18">
        <f>'Tabel_%'!$H21</f>
        <v>21.568627450980394</v>
      </c>
      <c r="E17" s="14">
        <f>'Tabel_%'!$J21</f>
        <v>23.52941176470588</v>
      </c>
    </row>
    <row r="18" spans="1:5" x14ac:dyDescent="0.25">
      <c r="A18" s="3" t="s">
        <v>19</v>
      </c>
      <c r="B18" s="16">
        <f>'Tabel_%'!$D22</f>
        <v>5.26</v>
      </c>
      <c r="C18" s="17">
        <f>'Tabel_%'!$F22</f>
        <v>15.79</v>
      </c>
      <c r="D18" s="18">
        <f>'Tabel_%'!$H22</f>
        <v>36.840000000000003</v>
      </c>
      <c r="E18" s="14">
        <f>'Tabel_%'!$J22</f>
        <v>10.53</v>
      </c>
    </row>
    <row r="19" spans="1:5" x14ac:dyDescent="0.25">
      <c r="A19" s="3" t="s">
        <v>20</v>
      </c>
      <c r="B19" s="16">
        <f>'Tabel_%'!$D23</f>
        <v>0</v>
      </c>
      <c r="C19" s="17">
        <f>'Tabel_%'!$F23</f>
        <v>0</v>
      </c>
      <c r="D19" s="18">
        <f>'Tabel_%'!$H23</f>
        <v>0</v>
      </c>
      <c r="E19" s="14">
        <f>'Tabel_%'!$J23</f>
        <v>0</v>
      </c>
    </row>
    <row r="20" spans="1:5" x14ac:dyDescent="0.25">
      <c r="A20" s="3" t="s">
        <v>21</v>
      </c>
      <c r="B20" s="16">
        <f>'Tabel_%'!$D24</f>
        <v>21.212121212121211</v>
      </c>
      <c r="C20" s="17">
        <f>'Tabel_%'!$F24</f>
        <v>3.0303030303030303</v>
      </c>
      <c r="D20" s="18">
        <f>'Tabel_%'!$H24</f>
        <v>24.242424242424242</v>
      </c>
      <c r="E20" s="14">
        <f>'Tabel_%'!$J24</f>
        <v>6.0606060606060606</v>
      </c>
    </row>
    <row r="21" spans="1:5" x14ac:dyDescent="0.25">
      <c r="A21" s="21" t="s">
        <v>22</v>
      </c>
      <c r="B21" s="16">
        <f>'Tabel_%'!$D25</f>
        <v>17.86</v>
      </c>
      <c r="C21" s="17">
        <f>'Tabel_%'!$F25</f>
        <v>14.29</v>
      </c>
      <c r="D21" s="18">
        <f>'Tabel_%'!$H25</f>
        <v>21.43</v>
      </c>
      <c r="E21" s="14">
        <f>'Tabel_%'!$J25</f>
        <v>21.43</v>
      </c>
    </row>
    <row r="22" spans="1:5" x14ac:dyDescent="0.25">
      <c r="A22" s="21" t="s">
        <v>23</v>
      </c>
      <c r="B22" s="16">
        <f>'Tabel_%'!$D26</f>
        <v>11.48</v>
      </c>
      <c r="C22" s="17">
        <f>'Tabel_%'!$F26</f>
        <v>19.670000000000002</v>
      </c>
      <c r="D22" s="18">
        <f>'Tabel_%'!$H26</f>
        <v>31.15</v>
      </c>
      <c r="E22" s="14">
        <f>'Tabel_%'!$J26</f>
        <v>4.92</v>
      </c>
    </row>
    <row r="23" spans="1:5" x14ac:dyDescent="0.25">
      <c r="A23" s="3" t="s">
        <v>24</v>
      </c>
      <c r="B23" s="16">
        <f>'Tabel_%'!$D27</f>
        <v>12.12</v>
      </c>
      <c r="C23" s="17">
        <f>'Tabel_%'!$F27</f>
        <v>15.15</v>
      </c>
      <c r="D23" s="18">
        <f>'Tabel_%'!$H27</f>
        <v>10.61</v>
      </c>
      <c r="E23" s="14">
        <f>'Tabel_%'!$J27</f>
        <v>12.12</v>
      </c>
    </row>
    <row r="24" spans="1:5" x14ac:dyDescent="0.25">
      <c r="A24" s="3" t="s">
        <v>25</v>
      </c>
      <c r="B24" s="16">
        <f>'Tabel_%'!$D28</f>
        <v>18.18181818181818</v>
      </c>
      <c r="C24" s="17">
        <f>'Tabel_%'!$F28</f>
        <v>30.303030303030297</v>
      </c>
      <c r="D24" s="18">
        <f>'Tabel_%'!$H28</f>
        <v>12.121212121212121</v>
      </c>
      <c r="E24" s="14">
        <f>'Tabel_%'!$J28</f>
        <v>3.0303030303030303</v>
      </c>
    </row>
    <row r="25" spans="1:5" x14ac:dyDescent="0.25">
      <c r="A25" s="3" t="s">
        <v>26</v>
      </c>
      <c r="B25" s="16">
        <f>'Tabel_%'!$D29</f>
        <v>13.846153846153847</v>
      </c>
      <c r="C25" s="17">
        <f>'Tabel_%'!$F29</f>
        <v>18.46153846153846</v>
      </c>
      <c r="D25" s="18">
        <f>'Tabel_%'!$H29</f>
        <v>13.846153846153845</v>
      </c>
      <c r="E25" s="14">
        <f>'Tabel_%'!$J29</f>
        <v>12.307692307692307</v>
      </c>
    </row>
    <row r="26" spans="1:5" x14ac:dyDescent="0.25">
      <c r="A26" s="3" t="s">
        <v>27</v>
      </c>
      <c r="B26" s="16">
        <f>'Tabel_%'!$D30</f>
        <v>18.18</v>
      </c>
      <c r="C26" s="17">
        <f>'Tabel_%'!$F30</f>
        <v>20</v>
      </c>
      <c r="D26" s="18">
        <f>'Tabel_%'!$H30</f>
        <v>14.54</v>
      </c>
      <c r="E26" s="14">
        <f>'Tabel_%'!$J30</f>
        <v>9.09</v>
      </c>
    </row>
    <row r="27" spans="1:5" x14ac:dyDescent="0.25">
      <c r="A27" s="3" t="s">
        <v>28</v>
      </c>
      <c r="B27" s="16">
        <f>'Tabel_%'!$D31</f>
        <v>18.367346938775512</v>
      </c>
      <c r="C27" s="17">
        <f>'Tabel_%'!$F31</f>
        <v>34.6938775510204</v>
      </c>
      <c r="D27" s="18">
        <f>'Tabel_%'!$H31</f>
        <v>12.244897959183676</v>
      </c>
      <c r="E27" s="14">
        <f>'Tabel_%'!$J31</f>
        <v>12.244897959183673</v>
      </c>
    </row>
    <row r="28" spans="1:5" x14ac:dyDescent="0.25">
      <c r="A28" s="3" t="s">
        <v>29</v>
      </c>
      <c r="B28" s="16">
        <f>'Tabel_%'!$D32</f>
        <v>33.333333333333329</v>
      </c>
      <c r="C28" s="17">
        <f>'Tabel_%'!$F32</f>
        <v>16.666666666666664</v>
      </c>
      <c r="D28" s="18">
        <f>'Tabel_%'!$H32</f>
        <v>2.3809523809523809</v>
      </c>
      <c r="E28" s="14">
        <f>'Tabel_%'!$J32</f>
        <v>26.190476190476197</v>
      </c>
    </row>
    <row r="29" spans="1:5" x14ac:dyDescent="0.25">
      <c r="A29" s="3" t="s">
        <v>30</v>
      </c>
      <c r="B29" s="16">
        <f>'Tabel_%'!$D33</f>
        <v>6.38</v>
      </c>
      <c r="C29" s="17">
        <f>'Tabel_%'!$F33</f>
        <v>12.77</v>
      </c>
      <c r="D29" s="18">
        <f>'Tabel_%'!$H33</f>
        <v>19.149999999999999</v>
      </c>
      <c r="E29" s="14">
        <f>'Tabel_%'!$J33</f>
        <v>10.64</v>
      </c>
    </row>
    <row r="30" spans="1:5" x14ac:dyDescent="0.25">
      <c r="A30" s="3" t="s">
        <v>31</v>
      </c>
      <c r="B30" s="16">
        <f>'Tabel_%'!$D34</f>
        <v>18.18</v>
      </c>
      <c r="C30" s="17">
        <f>'Tabel_%'!$F34</f>
        <v>18.18</v>
      </c>
      <c r="D30" s="18">
        <f>'Tabel_%'!$H34</f>
        <v>10.61</v>
      </c>
      <c r="E30" s="14">
        <f>'Tabel_%'!$J34</f>
        <v>13.64</v>
      </c>
    </row>
    <row r="31" spans="1:5" x14ac:dyDescent="0.25">
      <c r="A31" s="3" t="s">
        <v>32</v>
      </c>
      <c r="B31" s="16">
        <f>'Tabel_%'!$D35</f>
        <v>21.276595744680847</v>
      </c>
      <c r="C31" s="17">
        <f>'Tabel_%'!$F35</f>
        <v>12.765957446808512</v>
      </c>
      <c r="D31" s="18">
        <f>'Tabel_%'!$H35</f>
        <v>12.76595744680851</v>
      </c>
      <c r="E31" s="14">
        <f>'Tabel_%'!$J35</f>
        <v>12.76595744680851</v>
      </c>
    </row>
    <row r="32" spans="1:5" x14ac:dyDescent="0.25">
      <c r="A32" s="3" t="s">
        <v>33</v>
      </c>
      <c r="B32" s="16">
        <f>'Tabel_%'!$D36</f>
        <v>14.285714285714285</v>
      </c>
      <c r="C32" s="17">
        <f>'Tabel_%'!$F36</f>
        <v>10.204081632653059</v>
      </c>
      <c r="D32" s="18">
        <f>'Tabel_%'!$H36</f>
        <v>18.367346938775512</v>
      </c>
      <c r="E32" s="14">
        <f>'Tabel_%'!$J36</f>
        <v>16.326530612244898</v>
      </c>
    </row>
    <row r="33" spans="1:5" x14ac:dyDescent="0.25">
      <c r="A33" s="3" t="s">
        <v>34</v>
      </c>
      <c r="B33" s="16">
        <f>'Tabel_%'!$D37</f>
        <v>21.666666666666664</v>
      </c>
      <c r="C33" s="17">
        <f>'Tabel_%'!$F37</f>
        <v>8.3333333333333321</v>
      </c>
      <c r="D33" s="18">
        <f>'Tabel_%'!$H37</f>
        <v>11.666666666666668</v>
      </c>
      <c r="E33" s="14">
        <f>'Tabel_%'!$J37</f>
        <v>13.333333333333334</v>
      </c>
    </row>
    <row r="34" spans="1:5" x14ac:dyDescent="0.25">
      <c r="A34" s="3" t="s">
        <v>35</v>
      </c>
      <c r="B34" s="16">
        <f>'Tabel_%'!$D38</f>
        <v>16.670000000000002</v>
      </c>
      <c r="C34" s="17">
        <f>'Tabel_%'!$F38</f>
        <v>27.08</v>
      </c>
      <c r="D34" s="18">
        <f>'Tabel_%'!$H38</f>
        <v>16.670000000000002</v>
      </c>
      <c r="E34" s="14">
        <f>'Tabel_%'!$J38</f>
        <v>2.08</v>
      </c>
    </row>
    <row r="35" spans="1:5" x14ac:dyDescent="0.25">
      <c r="A35" s="3" t="s">
        <v>36</v>
      </c>
      <c r="B35" s="16">
        <f>'Tabel_%'!$D39</f>
        <v>12.9</v>
      </c>
      <c r="C35" s="17">
        <f>'Tabel_%'!$F39</f>
        <v>6.45</v>
      </c>
      <c r="D35" s="18">
        <f>'Tabel_%'!$H39</f>
        <v>41.94</v>
      </c>
      <c r="E35" s="14">
        <f>'Tabel_%'!$J39</f>
        <v>9.68</v>
      </c>
    </row>
    <row r="36" spans="1:5" x14ac:dyDescent="0.25">
      <c r="A36" s="3" t="s">
        <v>37</v>
      </c>
      <c r="B36" s="16">
        <f>'Tabel_%'!$D40</f>
        <v>10.83</v>
      </c>
      <c r="C36" s="17">
        <f>'Tabel_%'!$F40</f>
        <v>16.239999999999998</v>
      </c>
      <c r="D36" s="18">
        <f>'Tabel_%'!$H40</f>
        <v>10.83</v>
      </c>
      <c r="E36" s="14">
        <f>'Tabel_%'!$J40</f>
        <v>21.66</v>
      </c>
    </row>
    <row r="37" spans="1:5" x14ac:dyDescent="0.25">
      <c r="A37" s="3" t="s">
        <v>38</v>
      </c>
      <c r="B37" s="16">
        <f>'Tabel_%'!$D41</f>
        <v>13.51</v>
      </c>
      <c r="C37" s="17">
        <f>'Tabel_%'!$F41</f>
        <v>21.62</v>
      </c>
      <c r="D37" s="18">
        <f>'Tabel_%'!$H41</f>
        <v>21.62</v>
      </c>
      <c r="E37" s="14">
        <f>'Tabel_%'!$J41</f>
        <v>2.7</v>
      </c>
    </row>
    <row r="38" spans="1:5" x14ac:dyDescent="0.25">
      <c r="A38" s="3" t="s">
        <v>39</v>
      </c>
      <c r="B38" s="16">
        <f>'Tabel_%'!$D42</f>
        <v>6.06</v>
      </c>
      <c r="C38" s="17" t="e">
        <f>'Tabel_%'!#REF!</f>
        <v>#REF!</v>
      </c>
      <c r="D38" s="18">
        <f>'Tabel_%'!$H42</f>
        <v>42.42</v>
      </c>
      <c r="E38" s="14">
        <f>'Tabel_%'!$J42</f>
        <v>3.03</v>
      </c>
    </row>
    <row r="39" spans="1:5" x14ac:dyDescent="0.25">
      <c r="A39" s="3" t="s">
        <v>40</v>
      </c>
      <c r="B39" s="16">
        <f>'Tabel_%'!$D43</f>
        <v>0</v>
      </c>
      <c r="C39" s="17">
        <f>'Tabel_%'!$F43</f>
        <v>3.6</v>
      </c>
      <c r="D39" s="18">
        <f>'Tabel_%'!$H43</f>
        <v>35.71</v>
      </c>
      <c r="E39" s="14">
        <f>'Tabel_%'!$J43</f>
        <v>53.57</v>
      </c>
    </row>
    <row r="40" spans="1:5" ht="15.75" thickBot="1" x14ac:dyDescent="0.3">
      <c r="A40" s="34"/>
      <c r="B40" s="36"/>
      <c r="C40" s="37"/>
      <c r="D40" s="38"/>
      <c r="E40" s="39"/>
    </row>
    <row r="41" spans="1:5" ht="15.75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1"/>
  <sheetViews>
    <sheetView workbookViewId="0">
      <selection activeCell="M23" sqref="M23"/>
    </sheetView>
  </sheetViews>
  <sheetFormatPr defaultRowHeight="15" x14ac:dyDescent="0.25"/>
  <cols>
    <col min="3" max="3" width="12.42578125" customWidth="1"/>
  </cols>
  <sheetData>
    <row r="3" spans="1:5" ht="18.75" x14ac:dyDescent="0.3">
      <c r="D3" s="54" t="s">
        <v>158</v>
      </c>
    </row>
    <row r="5" spans="1:5" ht="30" customHeight="1" x14ac:dyDescent="0.25">
      <c r="A5" s="42" t="s">
        <v>108</v>
      </c>
      <c r="B5" s="30" t="s">
        <v>44</v>
      </c>
      <c r="C5" s="44" t="s">
        <v>45</v>
      </c>
      <c r="D5" s="28" t="s">
        <v>46</v>
      </c>
      <c r="E5" s="43" t="s">
        <v>109</v>
      </c>
    </row>
    <row r="6" spans="1:5" x14ac:dyDescent="0.25">
      <c r="A6" s="3" t="s">
        <v>7</v>
      </c>
      <c r="B6" s="16">
        <f>'Tabel_%'!$E10</f>
        <v>5.8823529411764701</v>
      </c>
      <c r="C6" s="17">
        <f>'Tabel_%'!$G10</f>
        <v>5.8823529411764701</v>
      </c>
      <c r="D6" s="18">
        <f>'Tabel_%'!$I10</f>
        <v>14.705882352941178</v>
      </c>
      <c r="E6" s="14">
        <f>'Tabel_%'!$K10</f>
        <v>0</v>
      </c>
    </row>
    <row r="7" spans="1:5" x14ac:dyDescent="0.25">
      <c r="A7" s="3" t="s">
        <v>8</v>
      </c>
      <c r="B7" s="16">
        <f>'Tabel_%'!$E11</f>
        <v>6.4516129032258078</v>
      </c>
      <c r="C7" s="17">
        <f>'Tabel_%'!$G11</f>
        <v>6.4516129032258078</v>
      </c>
      <c r="D7" s="18">
        <f>'Tabel_%'!$I11</f>
        <v>16.12903225806452</v>
      </c>
      <c r="E7" s="14">
        <f>'Tabel_%'!$K11</f>
        <v>3.2258064516129039</v>
      </c>
    </row>
    <row r="8" spans="1:5" x14ac:dyDescent="0.25">
      <c r="A8" s="3" t="s">
        <v>9</v>
      </c>
      <c r="B8" s="16">
        <f>'Tabel_%'!$E12</f>
        <v>8.33</v>
      </c>
      <c r="C8" s="17">
        <f>'Tabel_%'!$G12</f>
        <v>13.89</v>
      </c>
      <c r="D8" s="18">
        <f>'Tabel_%'!$I12</f>
        <v>8.33</v>
      </c>
      <c r="E8" s="14">
        <f>'Tabel_%'!$K12</f>
        <v>5.56</v>
      </c>
    </row>
    <row r="9" spans="1:5" x14ac:dyDescent="0.25">
      <c r="A9" s="3" t="s">
        <v>10</v>
      </c>
      <c r="B9" s="16">
        <f>'Tabel_%'!$E13</f>
        <v>8.33</v>
      </c>
      <c r="C9" s="17">
        <f>'Tabel_%'!$G13</f>
        <v>12.5</v>
      </c>
      <c r="D9" s="18">
        <f>'Tabel_%'!$I13</f>
        <v>4.17</v>
      </c>
      <c r="E9" s="14">
        <f>'Tabel_%'!$K13</f>
        <v>0</v>
      </c>
    </row>
    <row r="10" spans="1:5" x14ac:dyDescent="0.25">
      <c r="A10" s="3" t="s">
        <v>11</v>
      </c>
      <c r="B10" s="16">
        <f>'Tabel_%'!$E14</f>
        <v>9.2307692307692317</v>
      </c>
      <c r="C10" s="17">
        <f>'Tabel_%'!$G14</f>
        <v>12.307692307692308</v>
      </c>
      <c r="D10" s="18">
        <f>'Tabel_%'!$I14</f>
        <v>16.923076923076923</v>
      </c>
      <c r="E10" s="14">
        <f>'Tabel_%'!$K14</f>
        <v>15.384615384615383</v>
      </c>
    </row>
    <row r="11" spans="1:5" x14ac:dyDescent="0.25">
      <c r="A11" s="3" t="s">
        <v>12</v>
      </c>
      <c r="B11" s="16">
        <f>'Tabel_%'!$E15</f>
        <v>12.5</v>
      </c>
      <c r="C11" s="17">
        <f>'Tabel_%'!$G15</f>
        <v>12.5</v>
      </c>
      <c r="D11" s="18">
        <f>'Tabel_%'!$I15</f>
        <v>7.5</v>
      </c>
      <c r="E11" s="14">
        <f>'Tabel_%'!$K15</f>
        <v>2.5</v>
      </c>
    </row>
    <row r="12" spans="1:5" x14ac:dyDescent="0.25">
      <c r="A12" s="3" t="s">
        <v>13</v>
      </c>
      <c r="B12" s="16">
        <f>'Tabel_%'!$E16</f>
        <v>2.08</v>
      </c>
      <c r="C12" s="17">
        <f>'Tabel_%'!$G16</f>
        <v>6.25</v>
      </c>
      <c r="D12" s="18">
        <f>'Tabel_%'!$I16</f>
        <v>18.75</v>
      </c>
      <c r="E12" s="14">
        <f>'Tabel_%'!$K16</f>
        <v>0</v>
      </c>
    </row>
    <row r="13" spans="1:5" x14ac:dyDescent="0.25">
      <c r="A13" s="21" t="s">
        <v>14</v>
      </c>
      <c r="B13" s="16">
        <f>'Tabel_%'!$E17</f>
        <v>0</v>
      </c>
      <c r="C13" s="17">
        <f>'Tabel_%'!$G17</f>
        <v>14.64</v>
      </c>
      <c r="D13" s="18">
        <f>'Tabel_%'!$I17</f>
        <v>17.07</v>
      </c>
      <c r="E13" s="14">
        <f>'Tabel_%'!$K17</f>
        <v>2.44</v>
      </c>
    </row>
    <row r="14" spans="1:5" x14ac:dyDescent="0.25">
      <c r="A14" s="3" t="s">
        <v>15</v>
      </c>
      <c r="B14" s="16">
        <f>'Tabel_%'!$E18</f>
        <v>8.14</v>
      </c>
      <c r="C14" s="17">
        <f>'Tabel_%'!$G18</f>
        <v>6.12</v>
      </c>
      <c r="D14" s="18">
        <f>'Tabel_%'!$I18</f>
        <v>18.37</v>
      </c>
      <c r="E14" s="14">
        <f>'Tabel_%'!$K18</f>
        <v>0</v>
      </c>
    </row>
    <row r="15" spans="1:5" x14ac:dyDescent="0.25">
      <c r="A15" s="3" t="s">
        <v>16</v>
      </c>
      <c r="B15" s="16">
        <f>'Tabel_%'!$E19</f>
        <v>6.8180849703839437</v>
      </c>
      <c r="C15" s="17">
        <f>'Tabel_%'!$G19</f>
        <v>20.454254911151832</v>
      </c>
      <c r="D15" s="18">
        <f>'Tabel_%'!$I19</f>
        <v>15.910285365264698</v>
      </c>
      <c r="E15" s="14">
        <f>'Tabel_%'!$K19</f>
        <v>9.0907799605119237</v>
      </c>
    </row>
    <row r="16" spans="1:5" x14ac:dyDescent="0.25">
      <c r="A16" s="3" t="s">
        <v>17</v>
      </c>
      <c r="B16" s="16">
        <f>'Tabel_%'!$E20</f>
        <v>0</v>
      </c>
      <c r="C16" s="17">
        <f>'Tabel_%'!$G20</f>
        <v>13.04</v>
      </c>
      <c r="D16" s="18">
        <f>'Tabel_%'!$I20</f>
        <v>8.6999999999999993</v>
      </c>
      <c r="E16" s="14">
        <f>'Tabel_%'!$K20</f>
        <v>17.39</v>
      </c>
    </row>
    <row r="17" spans="1:5" x14ac:dyDescent="0.25">
      <c r="A17" s="3" t="s">
        <v>18</v>
      </c>
      <c r="B17" s="16">
        <f>'Tabel_%'!$E21</f>
        <v>7.8431372549019605</v>
      </c>
      <c r="C17" s="17">
        <f>'Tabel_%'!$G21</f>
        <v>13.725490196078436</v>
      </c>
      <c r="D17" s="18">
        <f>'Tabel_%'!$I21</f>
        <v>19.607843137254903</v>
      </c>
      <c r="E17" s="14">
        <f>'Tabel_%'!$K21</f>
        <v>0</v>
      </c>
    </row>
    <row r="18" spans="1:5" x14ac:dyDescent="0.25">
      <c r="A18" s="3" t="s">
        <v>19</v>
      </c>
      <c r="B18" s="16">
        <f>'Tabel_%'!$E22</f>
        <v>0</v>
      </c>
      <c r="C18" s="17">
        <f>'Tabel_%'!$G22</f>
        <v>0</v>
      </c>
      <c r="D18" s="18">
        <f>'Tabel_%'!$I22</f>
        <v>26.32</v>
      </c>
      <c r="E18" s="14">
        <f>'Tabel_%'!$K22</f>
        <v>5.26</v>
      </c>
    </row>
    <row r="19" spans="1:5" x14ac:dyDescent="0.25">
      <c r="A19" s="3" t="s">
        <v>20</v>
      </c>
      <c r="B19" s="16">
        <f>'Tabel_%'!$E23</f>
        <v>0</v>
      </c>
      <c r="C19" s="17">
        <f>'Tabel_%'!$G23</f>
        <v>0</v>
      </c>
      <c r="D19" s="18">
        <f>'Tabel_%'!$I23</f>
        <v>0</v>
      </c>
      <c r="E19" s="14">
        <f>'Tabel_%'!$K23</f>
        <v>0</v>
      </c>
    </row>
    <row r="20" spans="1:5" x14ac:dyDescent="0.25">
      <c r="A20" s="3" t="s">
        <v>21</v>
      </c>
      <c r="B20" s="16">
        <f>'Tabel_%'!$E24</f>
        <v>9.0909090909090917</v>
      </c>
      <c r="C20" s="17">
        <f>'Tabel_%'!$G24</f>
        <v>9.0909090909090917</v>
      </c>
      <c r="D20" s="18">
        <f>'Tabel_%'!$I24</f>
        <v>27.27272727272727</v>
      </c>
      <c r="E20" s="14">
        <f>'Tabel_%'!$K24</f>
        <v>0</v>
      </c>
    </row>
    <row r="21" spans="1:5" x14ac:dyDescent="0.25">
      <c r="A21" s="21" t="s">
        <v>22</v>
      </c>
      <c r="B21" s="16">
        <f>'Tabel_%'!$E25</f>
        <v>3.57</v>
      </c>
      <c r="C21" s="17">
        <f>'Tabel_%'!$G25</f>
        <v>1.79</v>
      </c>
      <c r="D21" s="18">
        <f>'Tabel_%'!$I25</f>
        <v>10.71</v>
      </c>
      <c r="E21" s="14">
        <f>'Tabel_%'!$K25</f>
        <v>8.93</v>
      </c>
    </row>
    <row r="22" spans="1:5" x14ac:dyDescent="0.25">
      <c r="A22" s="21" t="s">
        <v>23</v>
      </c>
      <c r="B22" s="16">
        <f>'Tabel_%'!$E26</f>
        <v>1.64</v>
      </c>
      <c r="C22" s="17">
        <f>'Tabel_%'!$G26</f>
        <v>4.92</v>
      </c>
      <c r="D22" s="18">
        <f>'Tabel_%'!$I26</f>
        <v>11.48</v>
      </c>
      <c r="E22" s="14">
        <f>'Tabel_%'!$K26</f>
        <v>14.75</v>
      </c>
    </row>
    <row r="23" spans="1:5" x14ac:dyDescent="0.25">
      <c r="A23" s="3" t="s">
        <v>24</v>
      </c>
      <c r="B23" s="16">
        <f>'Tabel_%'!$E27</f>
        <v>1.52</v>
      </c>
      <c r="C23" s="17">
        <f>'Tabel_%'!$G27</f>
        <v>37.880000000000003</v>
      </c>
      <c r="D23" s="18">
        <f>'Tabel_%'!$I27</f>
        <v>7.58</v>
      </c>
      <c r="E23" s="14">
        <f>'Tabel_%'!$K27</f>
        <v>3.03</v>
      </c>
    </row>
    <row r="24" spans="1:5" x14ac:dyDescent="0.25">
      <c r="A24" s="3" t="s">
        <v>25</v>
      </c>
      <c r="B24" s="16">
        <f>'Tabel_%'!$E28</f>
        <v>0</v>
      </c>
      <c r="C24" s="17">
        <f>'Tabel_%'!$G28</f>
        <v>21.212121212121211</v>
      </c>
      <c r="D24" s="18">
        <f>'Tabel_%'!$I28</f>
        <v>12.121212121212121</v>
      </c>
      <c r="E24" s="14">
        <f>'Tabel_%'!$K28</f>
        <v>3.0303030303030303</v>
      </c>
    </row>
    <row r="25" spans="1:5" x14ac:dyDescent="0.25">
      <c r="A25" s="3" t="s">
        <v>26</v>
      </c>
      <c r="B25" s="16">
        <f>'Tabel_%'!$E29</f>
        <v>1.5384615384615385</v>
      </c>
      <c r="C25" s="17">
        <f>'Tabel_%'!$G29</f>
        <v>15.384615384615385</v>
      </c>
      <c r="D25" s="18">
        <f>'Tabel_%'!$I29</f>
        <v>23.076923076923077</v>
      </c>
      <c r="E25" s="14">
        <f>'Tabel_%'!$K29</f>
        <v>1.5384615384615385</v>
      </c>
    </row>
    <row r="26" spans="1:5" x14ac:dyDescent="0.25">
      <c r="A26" s="3" t="s">
        <v>27</v>
      </c>
      <c r="B26" s="16">
        <f>'Tabel_%'!$E30</f>
        <v>0</v>
      </c>
      <c r="C26" s="17">
        <f>'Tabel_%'!$G30</f>
        <v>23.64</v>
      </c>
      <c r="D26" s="18">
        <f>'Tabel_%'!$I30</f>
        <v>14.54</v>
      </c>
      <c r="E26" s="14">
        <f>'Tabel_%'!$K30</f>
        <v>0</v>
      </c>
    </row>
    <row r="27" spans="1:5" x14ac:dyDescent="0.25">
      <c r="A27" s="3" t="s">
        <v>28</v>
      </c>
      <c r="B27" s="16">
        <f>'Tabel_%'!$E31</f>
        <v>0</v>
      </c>
      <c r="C27" s="17">
        <f>'Tabel_%'!$G31</f>
        <v>2.0408163265306123</v>
      </c>
      <c r="D27" s="18">
        <f>'Tabel_%'!$I31</f>
        <v>18.367346938775512</v>
      </c>
      <c r="E27" s="14">
        <f>'Tabel_%'!$K31</f>
        <v>2.0408163265306123</v>
      </c>
    </row>
    <row r="28" spans="1:5" x14ac:dyDescent="0.25">
      <c r="A28" s="3" t="s">
        <v>29</v>
      </c>
      <c r="B28" s="16">
        <f>'Tabel_%'!$E32</f>
        <v>0</v>
      </c>
      <c r="C28" s="17">
        <f>'Tabel_%'!$G32</f>
        <v>2.3809523809523809</v>
      </c>
      <c r="D28" s="18">
        <f>'Tabel_%'!$I32</f>
        <v>19.047619047619047</v>
      </c>
      <c r="E28" s="14">
        <f>'Tabel_%'!$K32</f>
        <v>0</v>
      </c>
    </row>
    <row r="29" spans="1:5" x14ac:dyDescent="0.25">
      <c r="A29" s="3" t="s">
        <v>30</v>
      </c>
      <c r="B29" s="16">
        <f>'Tabel_%'!$E33</f>
        <v>2.13</v>
      </c>
      <c r="C29" s="17">
        <f>'Tabel_%'!$G33</f>
        <v>8.51</v>
      </c>
      <c r="D29" s="18">
        <f>'Tabel_%'!$I33</f>
        <v>36.17</v>
      </c>
      <c r="E29" s="14">
        <f>'Tabel_%'!$K33</f>
        <v>4.26</v>
      </c>
    </row>
    <row r="30" spans="1:5" x14ac:dyDescent="0.25">
      <c r="A30" s="3" t="s">
        <v>31</v>
      </c>
      <c r="B30" s="16">
        <f>'Tabel_%'!$E34</f>
        <v>3.03</v>
      </c>
      <c r="C30" s="17">
        <f>'Tabel_%'!$G34</f>
        <v>22.73</v>
      </c>
      <c r="D30" s="18">
        <f>'Tabel_%'!$I34</f>
        <v>10.61</v>
      </c>
      <c r="E30" s="14">
        <f>'Tabel_%'!$K34</f>
        <v>3.03</v>
      </c>
    </row>
    <row r="31" spans="1:5" x14ac:dyDescent="0.25">
      <c r="A31" s="3" t="s">
        <v>32</v>
      </c>
      <c r="B31" s="16">
        <f>'Tabel_%'!$E35</f>
        <v>0</v>
      </c>
      <c r="C31" s="17">
        <f>'Tabel_%'!$G35</f>
        <v>2.1276595744680855</v>
      </c>
      <c r="D31" s="18">
        <f>'Tabel_%'!$I35</f>
        <v>19.148936170212767</v>
      </c>
      <c r="E31" s="14">
        <f>'Tabel_%'!$K35</f>
        <v>19.148936170212767</v>
      </c>
    </row>
    <row r="32" spans="1:5" x14ac:dyDescent="0.25">
      <c r="A32" s="3" t="s">
        <v>33</v>
      </c>
      <c r="B32" s="16">
        <f>'Tabel_%'!$E36</f>
        <v>0</v>
      </c>
      <c r="C32" s="17">
        <f>'Tabel_%'!$G36</f>
        <v>16.326530612244898</v>
      </c>
      <c r="D32" s="18">
        <f>'Tabel_%'!$I36</f>
        <v>16.326530612244898</v>
      </c>
      <c r="E32" s="14">
        <f>'Tabel_%'!$K36</f>
        <v>8.1632653061224492</v>
      </c>
    </row>
    <row r="33" spans="1:5" x14ac:dyDescent="0.25">
      <c r="A33" s="3" t="s">
        <v>34</v>
      </c>
      <c r="B33" s="16">
        <f>'Tabel_%'!$E37</f>
        <v>0</v>
      </c>
      <c r="C33" s="17">
        <f>'Tabel_%'!$G37</f>
        <v>21.666666666666668</v>
      </c>
      <c r="D33" s="18">
        <f>'Tabel_%'!$I37</f>
        <v>15</v>
      </c>
      <c r="E33" s="14">
        <f>'Tabel_%'!$K37</f>
        <v>8.3333333333333304</v>
      </c>
    </row>
    <row r="34" spans="1:5" x14ac:dyDescent="0.25">
      <c r="A34" s="3" t="s">
        <v>35</v>
      </c>
      <c r="B34" s="16">
        <f>'Tabel_%'!$E38</f>
        <v>0</v>
      </c>
      <c r="C34" s="17">
        <f>'Tabel_%'!$G38</f>
        <v>22.92</v>
      </c>
      <c r="D34" s="18">
        <f>'Tabel_%'!$I38</f>
        <v>10.42</v>
      </c>
      <c r="E34" s="14">
        <f>'Tabel_%'!$K38</f>
        <v>4.17</v>
      </c>
    </row>
    <row r="35" spans="1:5" x14ac:dyDescent="0.25">
      <c r="A35" s="3" t="s">
        <v>36</v>
      </c>
      <c r="B35" s="16">
        <f>'Tabel_%'!$E39</f>
        <v>0</v>
      </c>
      <c r="C35" s="17">
        <f>'Tabel_%'!$G39</f>
        <v>9.68</v>
      </c>
      <c r="D35" s="18">
        <f>'Tabel_%'!$I39</f>
        <v>12.9</v>
      </c>
      <c r="E35" s="14">
        <f>'Tabel_%'!$K39</f>
        <v>6.45</v>
      </c>
    </row>
    <row r="36" spans="1:5" x14ac:dyDescent="0.25">
      <c r="A36" s="3" t="s">
        <v>37</v>
      </c>
      <c r="B36" s="16">
        <f>'Tabel_%'!$E40</f>
        <v>0</v>
      </c>
      <c r="C36" s="17">
        <f>'Tabel_%'!$G40</f>
        <v>2.71</v>
      </c>
      <c r="D36" s="18">
        <f>'Tabel_%'!$I40</f>
        <v>32.31</v>
      </c>
      <c r="E36" s="14">
        <f>'Tabel_%'!$K40</f>
        <v>5.41</v>
      </c>
    </row>
    <row r="37" spans="1:5" x14ac:dyDescent="0.25">
      <c r="A37" s="3" t="s">
        <v>38</v>
      </c>
      <c r="B37" s="16">
        <f>'Tabel_%'!$E41</f>
        <v>0</v>
      </c>
      <c r="C37" s="17">
        <f>'Tabel_%'!$G41</f>
        <v>2.7</v>
      </c>
      <c r="D37" s="18">
        <f>'Tabel_%'!$I41</f>
        <v>29.73</v>
      </c>
      <c r="E37" s="14">
        <f>'Tabel_%'!$K41</f>
        <v>8.11</v>
      </c>
    </row>
    <row r="38" spans="1:5" x14ac:dyDescent="0.25">
      <c r="A38" s="3" t="s">
        <v>39</v>
      </c>
      <c r="B38" s="16">
        <f>'Tabel_%'!$F42</f>
        <v>21.21</v>
      </c>
      <c r="C38" s="17">
        <f>'Tabel_%'!$G42</f>
        <v>9.1</v>
      </c>
      <c r="D38" s="18">
        <f>'Tabel_%'!$I42</f>
        <v>9.1</v>
      </c>
      <c r="E38" s="14">
        <f>'Tabel_%'!$K42</f>
        <v>9.1</v>
      </c>
    </row>
    <row r="39" spans="1:5" x14ac:dyDescent="0.25">
      <c r="A39" s="3" t="s">
        <v>40</v>
      </c>
      <c r="B39" s="16">
        <f>'Tabel_%'!$E43</f>
        <v>0</v>
      </c>
      <c r="C39" s="17">
        <f>'Tabel_%'!$G43</f>
        <v>0</v>
      </c>
      <c r="D39" s="18">
        <f>'Tabel_%'!$I43</f>
        <v>7.14</v>
      </c>
      <c r="E39" s="14">
        <f>'Tabel_%'!$K43</f>
        <v>0</v>
      </c>
    </row>
    <row r="40" spans="1:5" ht="15.75" thickBot="1" x14ac:dyDescent="0.3">
      <c r="A40" s="34"/>
      <c r="B40" s="36"/>
      <c r="C40" s="37"/>
      <c r="D40" s="38"/>
      <c r="E40" s="39"/>
    </row>
    <row r="41" spans="1:5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Grafice</vt:lpstr>
      <vt:lpstr>Tabel_%</vt:lpstr>
      <vt:lpstr>Tabel_Nr</vt:lpstr>
      <vt:lpstr>Grafic_UCv</vt:lpstr>
      <vt:lpstr>Titulari_%</vt:lpstr>
      <vt:lpstr>Vacante_%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2012-07-11T10:52:47Z</dcterms:created>
  <dcterms:modified xsi:type="dcterms:W3CDTF">2013-02-03T19:31:59Z</dcterms:modified>
</cp:coreProperties>
</file>